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ríjmy" sheetId="1" r:id="rId1"/>
    <sheet name="Bežné výdaje" sheetId="2" r:id="rId2"/>
    <sheet name="Kap_výd__výd_FO" sheetId="3" r:id="rId3"/>
    <sheet name="Hárok1" sheetId="4" state="hidden" r:id="rId4"/>
  </sheets>
  <calcPr calcId="124519"/>
</workbook>
</file>

<file path=xl/calcChain.xml><?xml version="1.0" encoding="utf-8"?>
<calcChain xmlns="http://schemas.openxmlformats.org/spreadsheetml/2006/main">
  <c r="D48" i="1"/>
  <c r="D62" s="1"/>
  <c r="C48"/>
  <c r="E225" i="2"/>
  <c r="E228" s="1"/>
  <c r="E229" s="1"/>
  <c r="D60" i="1"/>
  <c r="C60"/>
  <c r="D54"/>
  <c r="C54"/>
  <c r="C62"/>
  <c r="D41" i="3"/>
  <c r="D37"/>
  <c r="F229" i="2"/>
  <c r="E7" i="1"/>
  <c r="F222" i="4"/>
  <c r="F216"/>
  <c r="F215"/>
  <c r="F214"/>
  <c r="F213"/>
  <c r="F212"/>
  <c r="F211"/>
  <c r="F208"/>
  <c r="F198"/>
  <c r="F197"/>
  <c r="F196"/>
  <c r="F195"/>
  <c r="F194"/>
  <c r="F193"/>
  <c r="F190"/>
  <c r="F16"/>
  <c r="F15"/>
  <c r="F14"/>
  <c r="F13"/>
  <c r="F12"/>
  <c r="F11"/>
  <c r="F220"/>
  <c r="F223" s="1"/>
  <c r="B216"/>
  <c r="B215"/>
  <c r="B214"/>
  <c r="B213"/>
  <c r="B212"/>
  <c r="B211"/>
  <c r="B208"/>
  <c r="B198"/>
  <c r="B197"/>
  <c r="B196"/>
  <c r="B195"/>
  <c r="B194"/>
  <c r="B193"/>
  <c r="B190"/>
  <c r="B16"/>
  <c r="B15"/>
  <c r="B14"/>
  <c r="B13"/>
  <c r="B12"/>
  <c r="B11"/>
  <c r="B220"/>
  <c r="B223" s="1"/>
  <c r="B224" s="1"/>
  <c r="E46" i="1"/>
  <c r="E47"/>
  <c r="E44"/>
  <c r="E43"/>
  <c r="E42"/>
  <c r="E41"/>
  <c r="E40"/>
  <c r="E39"/>
  <c r="E38"/>
  <c r="E23"/>
  <c r="D48" i="3"/>
  <c r="D49" s="1"/>
  <c r="D44"/>
  <c r="D45" s="1"/>
  <c r="G2" i="2"/>
  <c r="G3"/>
  <c r="G45" s="1"/>
  <c r="F3"/>
  <c r="G136" s="1"/>
  <c r="E59" i="1"/>
  <c r="E56"/>
  <c r="E60" s="1"/>
  <c r="E51"/>
  <c r="E50"/>
  <c r="E54" s="1"/>
  <c r="E45"/>
  <c r="E29"/>
  <c r="E30"/>
  <c r="E31"/>
  <c r="E32"/>
  <c r="E33"/>
  <c r="E34"/>
  <c r="E28"/>
  <c r="E26"/>
  <c r="E25"/>
  <c r="E17"/>
  <c r="E18"/>
  <c r="E20"/>
  <c r="E21"/>
  <c r="E22"/>
  <c r="E16"/>
  <c r="E8"/>
  <c r="E9"/>
  <c r="E10"/>
  <c r="E11"/>
  <c r="E12"/>
  <c r="E14"/>
  <c r="E6"/>
  <c r="G49" i="2"/>
  <c r="G63"/>
  <c r="G31"/>
  <c r="G64"/>
  <c r="G195"/>
  <c r="G218"/>
  <c r="G108"/>
  <c r="G166"/>
  <c r="G181"/>
  <c r="G107"/>
  <c r="G94"/>
  <c r="G185"/>
  <c r="G187"/>
  <c r="G91"/>
  <c r="G66"/>
  <c r="G132"/>
  <c r="G130"/>
  <c r="G128"/>
  <c r="G126"/>
  <c r="G124"/>
  <c r="G122"/>
  <c r="G120"/>
  <c r="G118"/>
  <c r="G116"/>
  <c r="G137"/>
  <c r="G134"/>
  <c r="G133"/>
  <c r="G131"/>
  <c r="G129"/>
  <c r="G127"/>
  <c r="G125"/>
  <c r="G123"/>
  <c r="G121"/>
  <c r="G119"/>
  <c r="G117"/>
  <c r="G159"/>
  <c r="G167"/>
  <c r="G163"/>
  <c r="G189"/>
  <c r="G183"/>
  <c r="G220"/>
  <c r="G212"/>
  <c r="G197"/>
  <c r="G75"/>
  <c r="G67"/>
  <c r="G58"/>
  <c r="G50"/>
  <c r="G41"/>
  <c r="G33"/>
  <c r="G25"/>
  <c r="G17"/>
  <c r="G186"/>
  <c r="G161"/>
  <c r="G152"/>
  <c r="G114"/>
  <c r="G84"/>
  <c r="G95"/>
  <c r="G213"/>
  <c r="G68"/>
  <c r="G51"/>
  <c r="G34"/>
  <c r="G18"/>
  <c r="G86"/>
  <c r="G109"/>
  <c r="G155"/>
  <c r="G151"/>
  <c r="G28"/>
  <c r="G44"/>
  <c r="G61"/>
  <c r="G210"/>
  <c r="G135"/>
  <c r="G198"/>
  <c r="G14"/>
  <c r="G74"/>
  <c r="G53"/>
  <c r="G36"/>
  <c r="G20"/>
  <c r="G188"/>
  <c r="G10"/>
  <c r="G26"/>
  <c r="G42"/>
  <c r="G59"/>
  <c r="G142"/>
  <c r="G221"/>
  <c r="G171"/>
  <c r="G153"/>
  <c r="G13"/>
  <c r="G21"/>
  <c r="G29"/>
  <c r="G37"/>
  <c r="G46"/>
  <c r="G54"/>
  <c r="G62"/>
  <c r="G71"/>
  <c r="G143"/>
  <c r="G201"/>
  <c r="G216"/>
  <c r="G110"/>
  <c r="G111"/>
  <c r="G158"/>
  <c r="G112"/>
  <c r="G89"/>
  <c r="G160"/>
  <c r="G113"/>
  <c r="G90"/>
  <c r="G175"/>
  <c r="G172"/>
  <c r="G165"/>
  <c r="G169"/>
  <c r="G70"/>
  <c r="G156"/>
  <c r="G87"/>
  <c r="G88"/>
  <c r="G184"/>
  <c r="G154"/>
  <c r="G202"/>
  <c r="G180"/>
  <c r="G194"/>
  <c r="G217"/>
  <c r="G77"/>
  <c r="G78"/>
  <c r="G162"/>
  <c r="G8"/>
  <c r="G168"/>
  <c r="G164"/>
  <c r="G182"/>
  <c r="G222"/>
  <c r="G214"/>
  <c r="G199"/>
  <c r="G141"/>
  <c r="G69"/>
  <c r="G60"/>
  <c r="G52"/>
  <c r="G43"/>
  <c r="G35"/>
  <c r="G27"/>
  <c r="G19"/>
  <c r="G11"/>
  <c r="G82"/>
  <c r="G209"/>
  <c r="G72"/>
  <c r="G55"/>
  <c r="G38"/>
  <c r="G22"/>
  <c r="G80"/>
  <c r="G81"/>
  <c r="G24"/>
  <c r="G40"/>
  <c r="G57"/>
  <c r="G219"/>
  <c r="G12"/>
  <c r="G65"/>
  <c r="G48" l="1"/>
  <c r="G15"/>
  <c r="G30"/>
  <c r="G229"/>
  <c r="E48" i="1"/>
  <c r="E62" s="1"/>
  <c r="F224" i="4"/>
  <c r="G92" i="2"/>
  <c r="G200"/>
  <c r="G16"/>
  <c r="G215"/>
  <c r="G208"/>
  <c r="G9"/>
  <c r="G203"/>
  <c r="G73"/>
  <c r="G56"/>
  <c r="G39"/>
  <c r="G23"/>
  <c r="G196"/>
  <c r="G47"/>
  <c r="G32"/>
  <c r="G225" l="1"/>
</calcChain>
</file>

<file path=xl/sharedStrings.xml><?xml version="1.0" encoding="utf-8"?>
<sst xmlns="http://schemas.openxmlformats.org/spreadsheetml/2006/main" count="542" uniqueCount="411">
  <si>
    <t xml:space="preserve">PRÍJMOVÁ  ČASŤ                       </t>
  </si>
  <si>
    <t>Daňové príjmy</t>
  </si>
  <si>
    <t>111 003 /41</t>
  </si>
  <si>
    <t>Výnos dane z príjmov pre samosprávu</t>
  </si>
  <si>
    <t>121 001 /41</t>
  </si>
  <si>
    <t>Daň  z nehnuteľnosti-z pozemkov</t>
  </si>
  <si>
    <t>121 002 /41</t>
  </si>
  <si>
    <t>Dan z nehnuteľnosti – zo stavieb</t>
  </si>
  <si>
    <t>121 003 /41</t>
  </si>
  <si>
    <t>Dan z bytov a nebyt.priestorov</t>
  </si>
  <si>
    <t>133 001 /41</t>
  </si>
  <si>
    <t>Daň za psa</t>
  </si>
  <si>
    <t>133 006 /41</t>
  </si>
  <si>
    <t>Daň za ubytovacie kapacity</t>
  </si>
  <si>
    <t>133 012 /41</t>
  </si>
  <si>
    <t>Daň za užívanie verej.priestranstva</t>
  </si>
  <si>
    <t>133 013 /41</t>
  </si>
  <si>
    <t>Za zber a odvoz odpadu</t>
  </si>
  <si>
    <t>139001/41</t>
  </si>
  <si>
    <t>zo zrušených miestnych popl.</t>
  </si>
  <si>
    <t>Nedaňové príjmy</t>
  </si>
  <si>
    <t>211 003/20</t>
  </si>
  <si>
    <t>Dividendy</t>
  </si>
  <si>
    <t>212 001 /41</t>
  </si>
  <si>
    <t>Z uhrad za vyťaženeé nerasty</t>
  </si>
  <si>
    <t>212 002 /41</t>
  </si>
  <si>
    <t>Z prenajatých pozemkov</t>
  </si>
  <si>
    <t>212 003 /41</t>
  </si>
  <si>
    <t>Z prenajatých budov, priestorov a obj</t>
  </si>
  <si>
    <t>212 004 /41</t>
  </si>
  <si>
    <t>Z prenajatých strojov,zar.,náradia</t>
  </si>
  <si>
    <t>223 001 /41</t>
  </si>
  <si>
    <t>Uroky</t>
  </si>
  <si>
    <t>Uroky na BU -/ úroky z dotácie</t>
  </si>
  <si>
    <t>244 /41</t>
  </si>
  <si>
    <t>Uroky z termínovan.vkladov</t>
  </si>
  <si>
    <t>Iné nedaňové príjmy</t>
  </si>
  <si>
    <t>292 006 /41</t>
  </si>
  <si>
    <t>Z náhrad z poistného plneneia</t>
  </si>
  <si>
    <t>292 008 /41</t>
  </si>
  <si>
    <t>Z výťažkov lotérii</t>
  </si>
  <si>
    <t>292 012 /41</t>
  </si>
  <si>
    <t>Z dobropisov</t>
  </si>
  <si>
    <t>292 017 /41</t>
  </si>
  <si>
    <t>Vratky</t>
  </si>
  <si>
    <t>292 019 /41</t>
  </si>
  <si>
    <t>292 027 /41</t>
  </si>
  <si>
    <t>Iné príjmy</t>
  </si>
  <si>
    <t>Tuzemské bežné granty a  transfery</t>
  </si>
  <si>
    <t>BEŽNÉ PRÍJMY SPOLU:</t>
  </si>
  <si>
    <t>233 001 /42</t>
  </si>
  <si>
    <t>Príjmy za predaj pozemkov</t>
  </si>
  <si>
    <t xml:space="preserve">Kapit.transfer zo štát.rozpočtu  </t>
  </si>
  <si>
    <t>322 002/45</t>
  </si>
  <si>
    <t>Kapit.transfer zo štát.fondu</t>
  </si>
  <si>
    <t xml:space="preserve">KAPITÁLOVE PRÍJMY SPOLU: </t>
  </si>
  <si>
    <t>400</t>
  </si>
  <si>
    <t>424</t>
  </si>
  <si>
    <t>lízing</t>
  </si>
  <si>
    <t>454 001</t>
  </si>
  <si>
    <t>zostatok prostr.z minul.roka</t>
  </si>
  <si>
    <t>454 002</t>
  </si>
  <si>
    <t>rezervný fond</t>
  </si>
  <si>
    <t xml:space="preserve"> 513002/52</t>
  </si>
  <si>
    <t>Prijatý úver  - na kapitál.výdaje</t>
  </si>
  <si>
    <t xml:space="preserve">    </t>
  </si>
  <si>
    <t>VÝDAJOVÁ  ČASŤ</t>
  </si>
  <si>
    <t xml:space="preserve">  Oddiel   </t>
  </si>
  <si>
    <t>Položka</t>
  </si>
  <si>
    <t>Kod zdr.</t>
  </si>
  <si>
    <t>RK</t>
  </si>
  <si>
    <t>01.1.1.6.</t>
  </si>
  <si>
    <t>Výdavky verejnej správy – OcU</t>
  </si>
  <si>
    <t>Základný plat</t>
  </si>
  <si>
    <t>/41</t>
  </si>
  <si>
    <t>Poistné do VšZP/podľa zamest.ktorí sú  v ZP</t>
  </si>
  <si>
    <t>Poistné do ostatných ZP/podľa zamest.ktorí sú  v ZP</t>
  </si>
  <si>
    <t>Na nemocenské poistenie</t>
  </si>
  <si>
    <t>Na dôchodkové - starobné poistenie</t>
  </si>
  <si>
    <t>Na úrazové poistenie</t>
  </si>
  <si>
    <t>Na  poistenie  invalidné</t>
  </si>
  <si>
    <t>Na poistenie v nezamestnanosti</t>
  </si>
  <si>
    <t>Do rezervného fondu</t>
  </si>
  <si>
    <t>Príspevok do DDP/len ak máte zmluvy</t>
  </si>
  <si>
    <t>Cestovné náhrady</t>
  </si>
  <si>
    <t>Energie(elektrika,para,plyn,teplo,palivá)</t>
  </si>
  <si>
    <t>Vodné, stočné</t>
  </si>
  <si>
    <t>Poštové a telekomunikačné služby</t>
  </si>
  <si>
    <t>Interiérové vybavenie</t>
  </si>
  <si>
    <t>Výpočtová technika</t>
  </si>
  <si>
    <t>Telekomunikačná technika</t>
  </si>
  <si>
    <t>Prevádzkové stroje,prístroje tech.a náradie</t>
  </si>
  <si>
    <t>Špeciálne str.,prístroje, zariad.</t>
  </si>
  <si>
    <t>Všeobecný materiál</t>
  </si>
  <si>
    <t>Knihy,časopisy, noviny,učebné a kompenz.pomô</t>
  </si>
  <si>
    <t>Pracovné odevy,obuv a pracov.pomôcky</t>
  </si>
  <si>
    <t>Software(vrátane licencie)</t>
  </si>
  <si>
    <t>Palivá ako zdroj energie(do kosačiek ap.)</t>
  </si>
  <si>
    <t>Komunikačná infraštr.(mat.na zabezp.internet.sl., ap.)</t>
  </si>
  <si>
    <t>Doprava-prepravné/nájom dopr.prostr.</t>
  </si>
  <si>
    <t>Karty, známky, poplatky</t>
  </si>
  <si>
    <t>Rutinná a štandardná údržba-RaŠU-</t>
  </si>
  <si>
    <t>RaŠÚ –Výpočtovej techniky</t>
  </si>
  <si>
    <t>RaŠÚ – Telekomunikačnej techniky</t>
  </si>
  <si>
    <t>RaŠÚ – Prevádz.strojov,prístr.a zariadení,náradia</t>
  </si>
  <si>
    <t>RaŠÚ – Budov a objektov</t>
  </si>
  <si>
    <t>Nájom dopravných prostriedkov</t>
  </si>
  <si>
    <t>Nájomvýpočt.techniky</t>
  </si>
  <si>
    <t>Nájom softvéru</t>
  </si>
  <si>
    <t>Nájom komunikačnej infraštr.</t>
  </si>
  <si>
    <t>SLUŽBY- školenia,kurzy,semináre,porady</t>
  </si>
  <si>
    <t>Konkurzy  a súťaže</t>
  </si>
  <si>
    <t>Propagácia a reklama</t>
  </si>
  <si>
    <t>Všeobecné služby</t>
  </si>
  <si>
    <t>637004/1</t>
  </si>
  <si>
    <t>Spracovanie učtovníctva a miezd</t>
  </si>
  <si>
    <t>Špeciálny služby</t>
  </si>
  <si>
    <t>Náhrady-(CIS ap.)</t>
  </si>
  <si>
    <t>Štúdie,expertízy,posudky</t>
  </si>
  <si>
    <t>Poplatky,odvody,dane a clá</t>
  </si>
  <si>
    <t>Stravovanie</t>
  </si>
  <si>
    <t>Poistné</t>
  </si>
  <si>
    <t>Prídel do soc.fondu</t>
  </si>
  <si>
    <t>Odmeny a príspevky –poslancom OZ</t>
  </si>
  <si>
    <t>Odmeny-dohody o vykonaní práce</t>
  </si>
  <si>
    <t>Pokuty a penále</t>
  </si>
  <si>
    <t>Reprezentačné výdavky</t>
  </si>
  <si>
    <t>Transfér občian.združ., nadáciam</t>
  </si>
  <si>
    <t>Transfery – členské príspevky(ZMOS,RVC,Mikroreg.)</t>
  </si>
  <si>
    <t>– Odborovým organizáciám</t>
  </si>
  <si>
    <t xml:space="preserve">– Na odstupné </t>
  </si>
  <si>
    <t xml:space="preserve">– Jednotlivcom               </t>
  </si>
  <si>
    <t>– na nemocenské dávky / prvých 10dní PN</t>
  </si>
  <si>
    <t>úroky + DPH/lizing</t>
  </si>
  <si>
    <t>Manipulačné poplatky-lizing</t>
  </si>
  <si>
    <t>01.1.2.</t>
  </si>
  <si>
    <t>637012/41</t>
  </si>
  <si>
    <t>Poplatky bankám za vedenie účtu</t>
  </si>
  <si>
    <t>Poplatky bankám na účte skolstva- prenes.komp.</t>
  </si>
  <si>
    <t>Poistné do VšZP</t>
  </si>
  <si>
    <t>Na starobné poistenie</t>
  </si>
  <si>
    <t>Príspevok do DDP/ak máte zmluvu</t>
  </si>
  <si>
    <t>01.7.0.</t>
  </si>
  <si>
    <t>651002/41</t>
  </si>
  <si>
    <t>Splácanie úrokov z úveru-bankám</t>
  </si>
  <si>
    <t>653001/41</t>
  </si>
  <si>
    <t>Manipulačné poplatky s úvermi</t>
  </si>
  <si>
    <t>02.2.0.</t>
  </si>
  <si>
    <t>637027/111</t>
  </si>
  <si>
    <t>Odmena skladníka COO – dohody</t>
  </si>
  <si>
    <t>Karty, známky, poplatky STK</t>
  </si>
  <si>
    <t>Údržba strojov, techniky</t>
  </si>
  <si>
    <t xml:space="preserve">Údržba PZ </t>
  </si>
  <si>
    <t>Požiarna súťaž</t>
  </si>
  <si>
    <t>04.2.1.4.</t>
  </si>
  <si>
    <t>04.5.1.</t>
  </si>
  <si>
    <t xml:space="preserve">Údržba MK aj zimná </t>
  </si>
  <si>
    <t>05.1.0.</t>
  </si>
  <si>
    <t>Nakladanie s odpadmi</t>
  </si>
  <si>
    <t>Benzín do kosačiek/ palivo-zdroj energie</t>
  </si>
  <si>
    <t>Čistenie verejných priestranstiev</t>
  </si>
  <si>
    <t xml:space="preserve">Vývoz a likvidácia odpadu </t>
  </si>
  <si>
    <t xml:space="preserve"> uloženie odpadu</t>
  </si>
  <si>
    <t>05.2.0.</t>
  </si>
  <si>
    <t>Čistenie obecnej kanalizácie</t>
  </si>
  <si>
    <t>05.3.0.</t>
  </si>
  <si>
    <t>Čistenie potokov</t>
  </si>
  <si>
    <t>05.4.0.</t>
  </si>
  <si>
    <t>Ochrana prírody a krajiny</t>
  </si>
  <si>
    <t>Prac.stroje (píly,krovinorezy,kosačky,vysávače..)</t>
  </si>
  <si>
    <t>633 006</t>
  </si>
  <si>
    <t xml:space="preserve">633 010  </t>
  </si>
  <si>
    <t xml:space="preserve">VPP- pracovné odevy, pomôcky       </t>
  </si>
  <si>
    <t>637 015</t>
  </si>
  <si>
    <t>637 016</t>
  </si>
  <si>
    <t>Prídel do SF</t>
  </si>
  <si>
    <t>06.3.0.</t>
  </si>
  <si>
    <t>Údržba vodovodov</t>
  </si>
  <si>
    <t>prevádzkovanie vodovodu</t>
  </si>
  <si>
    <t>Rozbor vody</t>
  </si>
  <si>
    <t>06.4.0.</t>
  </si>
  <si>
    <t>VO- údržba ver.osvetlenia</t>
  </si>
  <si>
    <t>08.1.0.</t>
  </si>
  <si>
    <t>Rekreačné a športové služby- športové podujatia</t>
  </si>
  <si>
    <t>Údržba telovýchovných zariadení</t>
  </si>
  <si>
    <t>08.2.0.</t>
  </si>
  <si>
    <t>08.2.0.5.</t>
  </si>
  <si>
    <t>DoVP-knihovníčka</t>
  </si>
  <si>
    <t>08.3.0.</t>
  </si>
  <si>
    <t>Údržba MR</t>
  </si>
  <si>
    <t>Poplatky SOZA</t>
  </si>
  <si>
    <t>08.4.0.</t>
  </si>
  <si>
    <t>Vybavenie D.S.-bežné výdavky</t>
  </si>
  <si>
    <t>RaŠÚ – Prevádz.strojov,prístr.a zariadení v DS</t>
  </si>
  <si>
    <t>RaŠÚ – Budov a objektov- domu smútku</t>
  </si>
  <si>
    <t>09.1.1.1.</t>
  </si>
  <si>
    <t>Poistné do spoločnej ZP</t>
  </si>
  <si>
    <t>Poistné do ostatných ZP</t>
  </si>
  <si>
    <t>632 001</t>
  </si>
  <si>
    <t>632 002</t>
  </si>
  <si>
    <t>632 003</t>
  </si>
  <si>
    <t>633 001</t>
  </si>
  <si>
    <t>633 009</t>
  </si>
  <si>
    <t>635 006</t>
  </si>
  <si>
    <t>Poistné MŠ</t>
  </si>
  <si>
    <t>637 027</t>
  </si>
  <si>
    <t>09.6.0.1.</t>
  </si>
  <si>
    <t>10.2.0.2.</t>
  </si>
  <si>
    <t>637 002</t>
  </si>
  <si>
    <t>Posedenie s dôchodcami</t>
  </si>
  <si>
    <t>Odmeny -dohody o vykonaní práce</t>
  </si>
  <si>
    <t>BEŽNÉ VÝDAJE SPOLU:</t>
  </si>
  <si>
    <t>KAPITÁLOVÝ ROZPOČET</t>
  </si>
  <si>
    <t xml:space="preserve">Oddiel   </t>
  </si>
  <si>
    <t>PoložkaRK</t>
  </si>
  <si>
    <t>01116/</t>
  </si>
  <si>
    <t>711 001</t>
  </si>
  <si>
    <t>Kapitálové výdavky- nákup pozemkov</t>
  </si>
  <si>
    <t>/41-43-</t>
  </si>
  <si>
    <t>712 001</t>
  </si>
  <si>
    <t>Nákup budov priestorov a objektov</t>
  </si>
  <si>
    <t>52,45,111</t>
  </si>
  <si>
    <t>Interiérového vybavenia</t>
  </si>
  <si>
    <t>Výpočtovej techniky</t>
  </si>
  <si>
    <t>Telekomunikačnej techniky</t>
  </si>
  <si>
    <t>Nákup dopravných prostriedkov-osobných automobil.</t>
  </si>
  <si>
    <t>Náklad.vozidiel,ťahačov,prac.strojov,traktorov</t>
  </si>
  <si>
    <t>Prípravná a projektová dokumentácia (UPN ap.)</t>
  </si>
  <si>
    <t>Realizácia nových stavieb</t>
  </si>
  <si>
    <t>Rekonštrukcie a modernizácie</t>
  </si>
  <si>
    <t>Prístavby,nadstavby,stavebné úpravy</t>
  </si>
  <si>
    <t>04.3.5.</t>
  </si>
  <si>
    <t>717 001/41</t>
  </si>
  <si>
    <t>Rozšírenie elektrickej siete</t>
  </si>
  <si>
    <t>04.4.3.</t>
  </si>
  <si>
    <t>711 001/42</t>
  </si>
  <si>
    <t>716/41,43,..</t>
  </si>
  <si>
    <t>– Projektová dokumentácia</t>
  </si>
  <si>
    <t>04.5.1./</t>
  </si>
  <si>
    <t>Výstavba MK</t>
  </si>
  <si>
    <t>41-45-52-111-</t>
  </si>
  <si>
    <t>Rekonštrukcia a modernizácia MK</t>
  </si>
  <si>
    <t>717 001/ 41-45-111</t>
  </si>
  <si>
    <t>Výstavba kanalizácie a ČOV</t>
  </si>
  <si>
    <t>717 001/ 41, 45, 111</t>
  </si>
  <si>
    <t>Výstavba vodovodov</t>
  </si>
  <si>
    <t>Výstavba VO</t>
  </si>
  <si>
    <t>717 002/41</t>
  </si>
  <si>
    <t>Rekonštrukcia VO</t>
  </si>
  <si>
    <t>06.6.0.</t>
  </si>
  <si>
    <t>Plynofikácia obce</t>
  </si>
  <si>
    <t>717 0001/</t>
  </si>
  <si>
    <t>Výstavba športového areálu</t>
  </si>
  <si>
    <t>717 003/</t>
  </si>
  <si>
    <t>Prístavba, rozšírenie všešportov.areálu</t>
  </si>
  <si>
    <t>717 002/ 41</t>
  </si>
  <si>
    <t>Rekonštrukcia KSB</t>
  </si>
  <si>
    <t>717 003 /41</t>
  </si>
  <si>
    <t>Prístavby, nadstavby -KSB</t>
  </si>
  <si>
    <t xml:space="preserve">Rekonštrukcia MR </t>
  </si>
  <si>
    <t>717 001/ 41</t>
  </si>
  <si>
    <t>Výstavba DS</t>
  </si>
  <si>
    <t>Rekonštrukcia DS</t>
  </si>
  <si>
    <t>08.6.0.</t>
  </si>
  <si>
    <t>--výstavba kostola</t>
  </si>
  <si>
    <t>09.1.1.1</t>
  </si>
  <si>
    <t>717 002/41,111</t>
  </si>
  <si>
    <t>Rekonštr.MŠ</t>
  </si>
  <si>
    <t>09.1.2.1</t>
  </si>
  <si>
    <t>Rekonštrukcia ZŠ</t>
  </si>
  <si>
    <t>KAPITÁLOVE VÝDAJE SPOLU:</t>
  </si>
  <si>
    <t>821 005/41</t>
  </si>
  <si>
    <t>Splátka istiny – z úveru</t>
  </si>
  <si>
    <t>824/41</t>
  </si>
  <si>
    <t xml:space="preserve">Splátka istiny – lízing </t>
  </si>
  <si>
    <t>FINANČNÉ VÝDAJOVÉ OPERÁCIE SPOLU:</t>
  </si>
  <si>
    <t>292 019/41</t>
  </si>
  <si>
    <t>312001/111</t>
  </si>
  <si>
    <t xml:space="preserve">     Členenie      </t>
  </si>
  <si>
    <t xml:space="preserve">                  Ukazovateľ                                                         </t>
  </si>
  <si>
    <t>FINANČNÉ PRÍJMOVÉ OPERÁCIE</t>
  </si>
  <si>
    <t>– Cirkvám,cirkev.charite</t>
  </si>
  <si>
    <t xml:space="preserve">        Názov rozpočtovej klasifikácie                      </t>
  </si>
  <si>
    <t xml:space="preserve">       Príjmy bežného rozpočtu spolu:</t>
  </si>
  <si>
    <t xml:space="preserve">       Výdaje bežného rozpočtu spolu:</t>
  </si>
  <si>
    <t xml:space="preserve">       Rozdiel :</t>
  </si>
  <si>
    <t>04.7.4. /111</t>
  </si>
  <si>
    <t>Komunikačná infraštr.</t>
  </si>
  <si>
    <t xml:space="preserve">Názov rozpočtovej klasifikácie                      </t>
  </si>
  <si>
    <t>– určených na likvidáciu</t>
  </si>
  <si>
    <t>Finančné výdaj.operácie/spl.istiny-úver,lízing   :</t>
  </si>
  <si>
    <t>Finančné príj.operácie/úver,lízing   :</t>
  </si>
  <si>
    <t>Kapitalové výdaje /7xx   :</t>
  </si>
  <si>
    <t>Kapitalové príjmy spolu/321 , 322...,   :</t>
  </si>
  <si>
    <t>Rozdiel kapitál.príjmy-výdaje   :</t>
  </si>
  <si>
    <t>637012/111</t>
  </si>
  <si>
    <t>322 001/111</t>
  </si>
  <si>
    <t>312 001/111</t>
  </si>
  <si>
    <t>242/41-/111</t>
  </si>
  <si>
    <t>09.2.1.1.</t>
  </si>
  <si>
    <t>/111</t>
  </si>
  <si>
    <t>09.5.0.1.</t>
  </si>
  <si>
    <t>03.2.0.</t>
  </si>
  <si>
    <t>Miestny rozhlas</t>
  </si>
  <si>
    <t>Dom smútku</t>
  </si>
  <si>
    <t>Verejné osvetlenie - el. energia</t>
  </si>
  <si>
    <t>Nákup kníh pre knižnicu</t>
  </si>
  <si>
    <t>Cestná doprava</t>
  </si>
  <si>
    <t>Pozemkové úpravy - ROEP</t>
  </si>
  <si>
    <t>Požiarná ochrana- energie</t>
  </si>
  <si>
    <t>Poistné ! Doprava</t>
  </si>
  <si>
    <t>Servis, údržba a opravy - ! Len doprava</t>
  </si>
  <si>
    <t>Kultúrne podujatia</t>
  </si>
  <si>
    <t>Výstavba - Nákup pozemkov</t>
  </si>
  <si>
    <t>Rekreácia, kultúra, náboženstvo</t>
  </si>
  <si>
    <t>Na invalidné</t>
  </si>
  <si>
    <t>Na poistenie do rezervného fondu</t>
  </si>
  <si>
    <t xml:space="preserve">suma </t>
  </si>
  <si>
    <t xml:space="preserve">ROK </t>
  </si>
  <si>
    <t>Odvod</t>
  </si>
  <si>
    <t>Suma za bežný rok</t>
  </si>
  <si>
    <t>Rozdiel finančné operácie  :</t>
  </si>
  <si>
    <t>Finančná a rozpočtová oblasť</t>
  </si>
  <si>
    <t>Transakcie verejného dlhu</t>
  </si>
  <si>
    <t>Ochrana pred požiarmi</t>
  </si>
  <si>
    <t xml:space="preserve">Dopravné-palivá  </t>
  </si>
  <si>
    <t>10.5.0.</t>
  </si>
  <si>
    <t>Príspevok do DDP</t>
  </si>
  <si>
    <t xml:space="preserve">Údržba </t>
  </si>
  <si>
    <t xml:space="preserve">Bežný trnsfer </t>
  </si>
  <si>
    <t>Materská škola</t>
  </si>
  <si>
    <t>Chránené dielne</t>
  </si>
  <si>
    <t xml:space="preserve"> /111</t>
  </si>
  <si>
    <t xml:space="preserve">Základná škola </t>
  </si>
  <si>
    <t xml:space="preserve">ŠKD </t>
  </si>
  <si>
    <t xml:space="preserve">Školské jedálne </t>
  </si>
  <si>
    <t xml:space="preserve"> Základný plat</t>
  </si>
  <si>
    <t xml:space="preserve">Opatrovateľská služba </t>
  </si>
  <si>
    <t>Aktivačné</t>
  </si>
  <si>
    <t>223 002/41</t>
  </si>
  <si>
    <t>Za materské školy, školské kluby deti</t>
  </si>
  <si>
    <t>Za predaj výrobkov,tovarov,  služieb a vodu</t>
  </si>
  <si>
    <t xml:space="preserve">Z refundácii/aktivačné </t>
  </si>
  <si>
    <r>
      <t>Z</t>
    </r>
    <r>
      <rPr>
        <sz val="9"/>
        <rFont val="Cambria"/>
        <family val="1"/>
        <charset val="238"/>
      </rPr>
      <t>o ŠR - škola</t>
    </r>
  </si>
  <si>
    <t>Zo ŠR - vzdelávacie poukazy</t>
  </si>
  <si>
    <t>Zo ŠR - školské potreby</t>
  </si>
  <si>
    <t>Zo ŠR - stravné</t>
  </si>
  <si>
    <t>Zo štát.rozpočtu- predškoláci /MŠ</t>
  </si>
  <si>
    <t>312 00 /111</t>
  </si>
  <si>
    <t>Zo ŠR - decemtralizáčna dotácia</t>
  </si>
  <si>
    <t>Doprava-prepravné - palivá a mazivá.</t>
  </si>
  <si>
    <t>Z refundácii</t>
  </si>
  <si>
    <t>Zo ŠR - 5.r.deti</t>
  </si>
  <si>
    <t>Zo ŠR - soc. Slabých</t>
  </si>
  <si>
    <t>Zo ŠR - doprava</t>
  </si>
  <si>
    <t>Zo ŠR - Regob</t>
  </si>
  <si>
    <t>Zo ŠR - RP</t>
  </si>
  <si>
    <t>Zo ŠR 50j</t>
  </si>
  <si>
    <t>Nájom budov, objektov a ich časti</t>
  </si>
  <si>
    <t xml:space="preserve">koncesionárske </t>
  </si>
  <si>
    <t>05.4.0</t>
  </si>
  <si>
    <t/>
  </si>
  <si>
    <t>Ochrana prírody a krajiny</t>
  </si>
  <si>
    <t>611</t>
  </si>
  <si>
    <t>111</t>
  </si>
  <si>
    <t>Tarifný plat, osobný plat, základný plat, funkčný</t>
  </si>
  <si>
    <t>41</t>
  </si>
  <si>
    <t>621</t>
  </si>
  <si>
    <t>Poistné do Všeobecnej zdravotnej poisťovne</t>
  </si>
  <si>
    <t>623</t>
  </si>
  <si>
    <t>Poistné do ostatných zdravotných poisťovní</t>
  </si>
  <si>
    <t>625001</t>
  </si>
  <si>
    <t>625002</t>
  </si>
  <si>
    <t>625003</t>
  </si>
  <si>
    <t>625004</t>
  </si>
  <si>
    <t>Na invalidné poistenie</t>
  </si>
  <si>
    <t>625005</t>
  </si>
  <si>
    <t>Na poistenie v nezamestnanosti</t>
  </si>
  <si>
    <t>625007</t>
  </si>
  <si>
    <t>Na poistenie do rezervného fondu solidarity</t>
  </si>
  <si>
    <t>Pracovné odevy, obuv a pracovné pomôcky</t>
  </si>
  <si>
    <t>637006</t>
  </si>
  <si>
    <t>Náhrady</t>
  </si>
  <si>
    <t>637014</t>
  </si>
  <si>
    <t>642015</t>
  </si>
  <si>
    <t>Na nemocenské dávky</t>
  </si>
  <si>
    <t>*05.4.0</t>
  </si>
  <si>
    <t>08.2.0.9</t>
  </si>
  <si>
    <t>Kultúrné služby - energie</t>
  </si>
  <si>
    <t xml:space="preserve">Kultúrné služby </t>
  </si>
  <si>
    <t>8.2.0.</t>
  </si>
  <si>
    <t>Údržba TKR</t>
  </si>
  <si>
    <t>Špeciálne služby</t>
  </si>
  <si>
    <r>
      <t xml:space="preserve">PK </t>
    </r>
    <r>
      <rPr>
        <sz val="9"/>
        <rFont val="Cambria"/>
        <family val="1"/>
        <charset val="238"/>
      </rPr>
      <t>škola</t>
    </r>
  </si>
  <si>
    <t>PK  vzdelávacie poukazy</t>
  </si>
  <si>
    <t>PKškolské potreby</t>
  </si>
  <si>
    <t>PK 5.r.deti</t>
  </si>
  <si>
    <t>ZŠstravné</t>
  </si>
  <si>
    <t>PK soc. Slabých</t>
  </si>
  <si>
    <t>Príplatok</t>
  </si>
  <si>
    <t>Odmeny</t>
  </si>
  <si>
    <t>Splátka úveru ŠFRB</t>
  </si>
  <si>
    <t xml:space="preserve">Služby </t>
  </si>
  <si>
    <t>Spolu mzdy</t>
  </si>
  <si>
    <t>212 003/41/2</t>
  </si>
  <si>
    <t>06.1.0.</t>
  </si>
  <si>
    <t>Poistné budov</t>
  </si>
  <si>
    <t xml:space="preserve">PRIJMY SPOLU NA ROK 2015 :                                                                     </t>
  </si>
  <si>
    <t>Z prenajatých bytov</t>
  </si>
  <si>
    <t>Špeciálne zariadenie</t>
  </si>
  <si>
    <t>03.2.0</t>
  </si>
</sst>
</file>

<file path=xl/styles.xml><?xml version="1.0" encoding="utf-8"?>
<styleSheet xmlns="http://schemas.openxmlformats.org/spreadsheetml/2006/main">
  <numFmts count="12">
    <numFmt numFmtId="164" formatCode="#,##0.00\,_S_k"/>
    <numFmt numFmtId="165" formatCode="0.0%"/>
    <numFmt numFmtId="166" formatCode="#,##0.00\ [$€-1]"/>
    <numFmt numFmtId="167" formatCode="dd/mm/yyyy"/>
    <numFmt numFmtId="168" formatCode="_-* #,##0.00&quot;,Sk&quot;_-;\-* #,##0.00&quot;,Sk&quot;_-;_-* \-??&quot; Sk&quot;_-;_-@_-"/>
    <numFmt numFmtId="169" formatCode="#,##0.00\ [$€-1];[Red]\-#,##0.00\ [$€-1]"/>
    <numFmt numFmtId="170" formatCode="#,##0.00\ _S_k;[Red]#,##0.00\ _S_k"/>
    <numFmt numFmtId="171" formatCode="_-* #,##0.00\ [$Sk-41B]_-;\-* #,##0.00\ [$Sk-41B]_-;_-* &quot;-&quot;??\ [$Sk-41B]_-;_-@_-"/>
    <numFmt numFmtId="172" formatCode="_-* #,##0.0000\ [$Sk-41B]_-;\-* #,##0.0000\ [$Sk-41B]_-;_-* &quot;-&quot;??\ [$Sk-41B]_-;_-@_-"/>
    <numFmt numFmtId="173" formatCode="_-* #,##0\ [$€-1]_-;\-* #,##0\ [$€-1]_-;_-* &quot;-&quot;??\ [$€-1]_-;_-@_-"/>
    <numFmt numFmtId="174" formatCode="#,##0\ [$€-1]"/>
    <numFmt numFmtId="175" formatCode="#,##0\ _S_k"/>
  </numFmts>
  <fonts count="21">
    <font>
      <sz val="10"/>
      <name val="Arial"/>
      <charset val="238"/>
    </font>
    <font>
      <sz val="10"/>
      <name val="Arial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mbria"/>
      <family val="1"/>
      <charset val="238"/>
    </font>
    <font>
      <b/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indexed="27"/>
      <name val="Cambria"/>
      <family val="1"/>
      <charset val="238"/>
      <scheme val="major"/>
    </font>
    <font>
      <sz val="10"/>
      <color indexed="42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8" fontId="1" fillId="0" borderId="0" applyFill="0" applyBorder="0" applyAlignment="0" applyProtection="0"/>
  </cellStyleXfs>
  <cellXfs count="22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 applyFill="1" applyBorder="1"/>
    <xf numFmtId="0" fontId="9" fillId="0" borderId="0" xfId="0" applyFont="1" applyFill="1" applyBorder="1" applyAlignment="1"/>
    <xf numFmtId="0" fontId="12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justify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0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justify" vertical="center" wrapText="1"/>
    </xf>
    <xf numFmtId="167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/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justify" vertical="center" wrapText="1"/>
    </xf>
    <xf numFmtId="10" fontId="15" fillId="0" borderId="1" xfId="0" applyNumberFormat="1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166" fontId="12" fillId="0" borderId="3" xfId="0" applyNumberFormat="1" applyFont="1" applyBorder="1" applyAlignment="1">
      <alignment horizontal="center"/>
    </xf>
    <xf numFmtId="166" fontId="12" fillId="0" borderId="4" xfId="1" applyNumberFormat="1" applyFont="1" applyFill="1" applyBorder="1" applyAlignment="1" applyProtection="1">
      <alignment horizontal="center"/>
    </xf>
    <xf numFmtId="169" fontId="12" fillId="0" borderId="5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/>
    </xf>
    <xf numFmtId="173" fontId="12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top"/>
    </xf>
    <xf numFmtId="0" fontId="9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0" fontId="15" fillId="2" borderId="1" xfId="0" applyNumberFormat="1" applyFont="1" applyFill="1" applyBorder="1" applyAlignment="1">
      <alignment vertical="center"/>
    </xf>
    <xf numFmtId="9" fontId="15" fillId="2" borderId="1" xfId="0" applyNumberFormat="1" applyFont="1" applyFill="1" applyBorder="1" applyAlignment="1">
      <alignment vertical="center"/>
    </xf>
    <xf numFmtId="173" fontId="15" fillId="0" borderId="1" xfId="0" applyNumberFormat="1" applyFont="1" applyFill="1" applyBorder="1" applyAlignment="1">
      <alignment horizontal="right" vertical="center"/>
    </xf>
    <xf numFmtId="173" fontId="15" fillId="2" borderId="1" xfId="0" applyNumberFormat="1" applyFont="1" applyFill="1" applyBorder="1" applyAlignment="1">
      <alignment horizontal="right" vertical="center"/>
    </xf>
    <xf numFmtId="173" fontId="12" fillId="0" borderId="0" xfId="0" applyNumberFormat="1" applyFont="1"/>
    <xf numFmtId="173" fontId="0" fillId="0" borderId="0" xfId="0" applyNumberFormat="1"/>
    <xf numFmtId="174" fontId="9" fillId="0" borderId="0" xfId="0" applyNumberFormat="1" applyFont="1" applyAlignment="1">
      <alignment horizontal="right" vertical="top"/>
    </xf>
    <xf numFmtId="174" fontId="0" fillId="0" borderId="0" xfId="0" applyNumberFormat="1"/>
    <xf numFmtId="173" fontId="12" fillId="0" borderId="1" xfId="0" applyNumberFormat="1" applyFont="1" applyBorder="1"/>
    <xf numFmtId="0" fontId="4" fillId="0" borderId="0" xfId="0" applyFont="1" applyFill="1" applyBorder="1" applyAlignment="1">
      <alignment vertical="top"/>
    </xf>
    <xf numFmtId="173" fontId="4" fillId="0" borderId="0" xfId="0" applyNumberFormat="1" applyFont="1" applyFill="1" applyBorder="1" applyAlignment="1">
      <alignment vertical="top"/>
    </xf>
    <xf numFmtId="173" fontId="12" fillId="0" borderId="1" xfId="0" applyNumberFormat="1" applyFont="1" applyBorder="1" applyAlignment="1">
      <alignment vertical="center"/>
    </xf>
    <xf numFmtId="173" fontId="14" fillId="0" borderId="1" xfId="0" applyNumberFormat="1" applyFont="1" applyBorder="1" applyAlignment="1">
      <alignment vertical="center"/>
    </xf>
    <xf numFmtId="173" fontId="14" fillId="0" borderId="4" xfId="0" applyNumberFormat="1" applyFont="1" applyBorder="1" applyAlignment="1">
      <alignment horizontal="center" vertical="center"/>
    </xf>
    <xf numFmtId="175" fontId="12" fillId="0" borderId="0" xfId="0" applyNumberFormat="1" applyFont="1"/>
    <xf numFmtId="173" fontId="16" fillId="2" borderId="1" xfId="0" applyNumberFormat="1" applyFont="1" applyFill="1" applyBorder="1"/>
    <xf numFmtId="173" fontId="14" fillId="2" borderId="1" xfId="0" applyNumberFormat="1" applyFont="1" applyFill="1" applyBorder="1" applyAlignment="1">
      <alignment vertical="center"/>
    </xf>
    <xf numFmtId="173" fontId="12" fillId="2" borderId="3" xfId="0" applyNumberFormat="1" applyFont="1" applyFill="1" applyBorder="1" applyAlignment="1">
      <alignment horizontal="center" vertical="center"/>
    </xf>
    <xf numFmtId="173" fontId="12" fillId="2" borderId="4" xfId="0" applyNumberFormat="1" applyFont="1" applyFill="1" applyBorder="1" applyAlignment="1">
      <alignment horizontal="center" vertical="center"/>
    </xf>
    <xf numFmtId="173" fontId="14" fillId="2" borderId="4" xfId="0" applyNumberFormat="1" applyFont="1" applyFill="1" applyBorder="1" applyAlignment="1">
      <alignment horizontal="center" vertical="center"/>
    </xf>
    <xf numFmtId="173" fontId="14" fillId="2" borderId="5" xfId="0" applyNumberFormat="1" applyFont="1" applyFill="1" applyBorder="1" applyAlignment="1">
      <alignment horizontal="center" vertical="center"/>
    </xf>
    <xf numFmtId="175" fontId="12" fillId="2" borderId="0" xfId="0" applyNumberFormat="1" applyFont="1" applyFill="1" applyBorder="1" applyAlignment="1">
      <alignment horizontal="center" vertical="top"/>
    </xf>
    <xf numFmtId="1" fontId="9" fillId="2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17" fillId="0" borderId="0" xfId="0" applyFont="1" applyBorder="1" applyAlignment="1">
      <alignment vertical="top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center" wrapText="1"/>
    </xf>
    <xf numFmtId="173" fontId="12" fillId="0" borderId="6" xfId="0" applyNumberFormat="1" applyFont="1" applyBorder="1" applyAlignment="1">
      <alignment vertical="center"/>
    </xf>
    <xf numFmtId="0" fontId="18" fillId="0" borderId="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left" vertical="center" wrapText="1"/>
    </xf>
    <xf numFmtId="175" fontId="18" fillId="0" borderId="9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19" fillId="0" borderId="11" xfId="0" applyFont="1" applyFill="1" applyBorder="1" applyAlignment="1">
      <alignment horizontal="justify" vertical="center" wrapText="1"/>
    </xf>
    <xf numFmtId="1" fontId="19" fillId="2" borderId="11" xfId="0" applyNumberFormat="1" applyFont="1" applyFill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justify" vertical="center" wrapText="1"/>
    </xf>
    <xf numFmtId="165" fontId="19" fillId="2" borderId="14" xfId="0" applyNumberFormat="1" applyFont="1" applyFill="1" applyBorder="1" applyAlignment="1">
      <alignment horizontal="center" vertical="center"/>
    </xf>
    <xf numFmtId="165" fontId="19" fillId="2" borderId="15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165" fontId="18" fillId="3" borderId="14" xfId="0" applyNumberFormat="1" applyFont="1" applyFill="1" applyBorder="1" applyAlignment="1">
      <alignment horizontal="center" vertical="center"/>
    </xf>
    <xf numFmtId="10" fontId="18" fillId="3" borderId="1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3" fontId="12" fillId="2" borderId="16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0" fontId="12" fillId="0" borderId="16" xfId="0" applyNumberFormat="1" applyFont="1" applyBorder="1" applyAlignment="1">
      <alignment vertical="center" wrapText="1"/>
    </xf>
    <xf numFmtId="171" fontId="15" fillId="0" borderId="1" xfId="0" applyNumberFormat="1" applyFont="1" applyFill="1" applyBorder="1" applyAlignment="1">
      <alignment horizontal="center" vertical="center" wrapText="1"/>
    </xf>
    <xf numFmtId="173" fontId="1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5" fillId="0" borderId="1" xfId="0" applyFont="1" applyBorder="1"/>
    <xf numFmtId="0" fontId="0" fillId="0" borderId="1" xfId="0" applyBorder="1"/>
    <xf numFmtId="0" fontId="15" fillId="0" borderId="1" xfId="0" applyFont="1" applyBorder="1" applyAlignment="1">
      <alignment horizontal="left"/>
    </xf>
    <xf numFmtId="0" fontId="0" fillId="0" borderId="1" xfId="0" applyFill="1" applyBorder="1"/>
    <xf numFmtId="3" fontId="15" fillId="0" borderId="19" xfId="0" applyNumberFormat="1" applyFont="1" applyFill="1" applyBorder="1" applyAlignment="1">
      <alignment horizontal="justify" vertical="center" wrapText="1"/>
    </xf>
    <xf numFmtId="0" fontId="15" fillId="0" borderId="19" xfId="0" applyFont="1" applyFill="1" applyBorder="1" applyAlignment="1">
      <alignment horizontal="left" vertical="center" wrapText="1"/>
    </xf>
    <xf numFmtId="9" fontId="15" fillId="0" borderId="19" xfId="0" applyNumberFormat="1" applyFont="1" applyFill="1" applyBorder="1" applyAlignment="1">
      <alignment vertical="center"/>
    </xf>
    <xf numFmtId="173" fontId="15" fillId="0" borderId="1" xfId="0" applyNumberFormat="1" applyFont="1" applyBorder="1" applyAlignment="1">
      <alignment horizontal="right" vertical="center" wrapText="1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4" fontId="15" fillId="0" borderId="17" xfId="0" applyNumberFormat="1" applyFont="1" applyFill="1" applyBorder="1" applyAlignment="1">
      <alignment vertical="center"/>
    </xf>
    <xf numFmtId="174" fontId="15" fillId="0" borderId="18" xfId="0" applyNumberFormat="1" applyFont="1" applyFill="1" applyBorder="1" applyAlignment="1">
      <alignment vertical="center"/>
    </xf>
    <xf numFmtId="174" fontId="15" fillId="0" borderId="16" xfId="0" applyNumberFormat="1" applyFont="1" applyFill="1" applyBorder="1" applyAlignment="1">
      <alignment vertical="center"/>
    </xf>
    <xf numFmtId="49" fontId="15" fillId="0" borderId="18" xfId="0" applyNumberFormat="1" applyFont="1" applyFill="1" applyBorder="1" applyAlignment="1">
      <alignment vertical="center"/>
    </xf>
    <xf numFmtId="49" fontId="15" fillId="0" borderId="16" xfId="0" applyNumberFormat="1" applyFont="1" applyFill="1" applyBorder="1" applyAlignment="1">
      <alignment vertical="center"/>
    </xf>
    <xf numFmtId="10" fontId="15" fillId="0" borderId="17" xfId="0" applyNumberFormat="1" applyFont="1" applyFill="1" applyBorder="1" applyAlignment="1">
      <alignment vertical="center"/>
    </xf>
    <xf numFmtId="10" fontId="15" fillId="0" borderId="18" xfId="0" applyNumberFormat="1" applyFont="1" applyFill="1" applyBorder="1" applyAlignment="1">
      <alignment vertical="center"/>
    </xf>
    <xf numFmtId="10" fontId="15" fillId="0" borderId="16" xfId="0" applyNumberFormat="1" applyFont="1" applyFill="1" applyBorder="1" applyAlignment="1">
      <alignment vertical="center"/>
    </xf>
    <xf numFmtId="171" fontId="15" fillId="0" borderId="17" xfId="0" applyNumberFormat="1" applyFont="1" applyFill="1" applyBorder="1" applyAlignment="1">
      <alignment vertical="center" wrapText="1"/>
    </xf>
    <xf numFmtId="171" fontId="15" fillId="0" borderId="18" xfId="0" applyNumberFormat="1" applyFont="1" applyFill="1" applyBorder="1" applyAlignment="1">
      <alignment vertical="center" wrapText="1"/>
    </xf>
    <xf numFmtId="171" fontId="15" fillId="0" borderId="16" xfId="0" applyNumberFormat="1" applyFont="1" applyFill="1" applyBorder="1" applyAlignment="1">
      <alignment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0" xfId="0" applyFont="1"/>
    <xf numFmtId="175" fontId="12" fillId="0" borderId="1" xfId="0" applyNumberFormat="1" applyFont="1" applyBorder="1"/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4" fontId="0" fillId="0" borderId="0" xfId="0" applyNumberFormat="1" applyFont="1" applyFill="1"/>
    <xf numFmtId="171" fontId="0" fillId="0" borderId="0" xfId="0" applyNumberFormat="1"/>
    <xf numFmtId="10" fontId="0" fillId="0" borderId="0" xfId="0" applyNumberFormat="1"/>
    <xf numFmtId="49" fontId="0" fillId="0" borderId="0" xfId="0" applyNumberFormat="1"/>
    <xf numFmtId="9" fontId="15" fillId="2" borderId="17" xfId="0" applyNumberFormat="1" applyFont="1" applyFill="1" applyBorder="1" applyAlignment="1">
      <alignment vertical="center"/>
    </xf>
    <xf numFmtId="10" fontId="15" fillId="2" borderId="17" xfId="0" applyNumberFormat="1" applyFont="1" applyFill="1" applyBorder="1" applyAlignment="1">
      <alignment vertical="center"/>
    </xf>
    <xf numFmtId="9" fontId="15" fillId="0" borderId="17" xfId="0" applyNumberFormat="1" applyFont="1" applyFill="1" applyBorder="1" applyAlignment="1">
      <alignment vertical="center"/>
    </xf>
    <xf numFmtId="0" fontId="0" fillId="0" borderId="17" xfId="0" applyBorder="1"/>
    <xf numFmtId="0" fontId="0" fillId="0" borderId="17" xfId="0" applyFill="1" applyBorder="1"/>
    <xf numFmtId="9" fontId="15" fillId="0" borderId="2" xfId="0" applyNumberFormat="1" applyFont="1" applyFill="1" applyBorder="1" applyAlignment="1">
      <alignment vertical="center"/>
    </xf>
    <xf numFmtId="173" fontId="12" fillId="0" borderId="17" xfId="0" applyNumberFormat="1" applyFont="1" applyBorder="1" applyAlignment="1">
      <alignment horizontal="right" vertical="center" wrapText="1"/>
    </xf>
    <xf numFmtId="166" fontId="12" fillId="0" borderId="31" xfId="0" applyNumberFormat="1" applyFont="1" applyBorder="1" applyAlignment="1">
      <alignment horizontal="center"/>
    </xf>
    <xf numFmtId="166" fontId="12" fillId="0" borderId="0" xfId="1" applyNumberFormat="1" applyFont="1" applyFill="1" applyBorder="1" applyAlignment="1" applyProtection="1">
      <alignment horizontal="center"/>
    </xf>
    <xf numFmtId="169" fontId="12" fillId="0" borderId="27" xfId="0" applyNumberFormat="1" applyFont="1" applyBorder="1" applyAlignment="1">
      <alignment horizontal="center" vertical="center"/>
    </xf>
    <xf numFmtId="174" fontId="15" fillId="2" borderId="16" xfId="0" applyNumberFormat="1" applyFont="1" applyFill="1" applyBorder="1" applyAlignment="1">
      <alignment horizontal="right" vertical="center"/>
    </xf>
    <xf numFmtId="173" fontId="15" fillId="0" borderId="16" xfId="1" applyNumberFormat="1" applyFont="1" applyBorder="1"/>
    <xf numFmtId="173" fontId="15" fillId="2" borderId="4" xfId="1" applyNumberFormat="1" applyFont="1" applyFill="1" applyBorder="1" applyAlignment="1">
      <alignment horizontal="right" vertical="center"/>
    </xf>
    <xf numFmtId="174" fontId="0" fillId="0" borderId="1" xfId="0" applyNumberFormat="1" applyBorder="1"/>
    <xf numFmtId="174" fontId="0" fillId="0" borderId="1" xfId="0" applyNumberFormat="1" applyFont="1" applyFill="1" applyBorder="1"/>
    <xf numFmtId="171" fontId="0" fillId="0" borderId="1" xfId="0" applyNumberFormat="1" applyBorder="1"/>
    <xf numFmtId="10" fontId="0" fillId="0" borderId="1" xfId="0" applyNumberFormat="1" applyBorder="1"/>
    <xf numFmtId="173" fontId="0" fillId="0" borderId="1" xfId="0" applyNumberFormat="1" applyBorder="1"/>
    <xf numFmtId="49" fontId="0" fillId="0" borderId="1" xfId="0" applyNumberFormat="1" applyBorder="1"/>
    <xf numFmtId="0" fontId="20" fillId="0" borderId="1" xfId="0" applyFont="1" applyFill="1" applyBorder="1" applyAlignment="1">
      <alignment horizontal="justify" vertical="center" wrapText="1"/>
    </xf>
    <xf numFmtId="173" fontId="9" fillId="0" borderId="0" xfId="0" applyNumberFormat="1" applyFont="1"/>
    <xf numFmtId="170" fontId="9" fillId="0" borderId="0" xfId="0" applyNumberFormat="1" applyFont="1"/>
    <xf numFmtId="166" fontId="0" fillId="0" borderId="0" xfId="0" applyNumberFormat="1"/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justify" vertical="center" wrapText="1"/>
    </xf>
    <xf numFmtId="49" fontId="12" fillId="0" borderId="17" xfId="0" applyNumberFormat="1" applyFont="1" applyBorder="1" applyAlignment="1">
      <alignment horizontal="justify" vertical="center" wrapText="1"/>
    </xf>
    <xf numFmtId="166" fontId="12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3" fontId="9" fillId="0" borderId="1" xfId="0" applyNumberFormat="1" applyFont="1" applyBorder="1"/>
    <xf numFmtId="170" fontId="9" fillId="0" borderId="1" xfId="0" applyNumberFormat="1" applyFont="1" applyBorder="1"/>
    <xf numFmtId="166" fontId="0" fillId="0" borderId="1" xfId="0" applyNumberFormat="1" applyBorder="1"/>
    <xf numFmtId="49" fontId="12" fillId="0" borderId="1" xfId="0" applyNumberFormat="1" applyFont="1" applyBorder="1" applyAlignment="1">
      <alignment horizontal="justify" vertical="center" wrapText="1"/>
    </xf>
    <xf numFmtId="0" fontId="17" fillId="0" borderId="26" xfId="0" applyFont="1" applyBorder="1" applyAlignment="1">
      <alignment horizontal="left" vertical="top"/>
    </xf>
    <xf numFmtId="172" fontId="12" fillId="0" borderId="20" xfId="0" applyNumberFormat="1" applyFont="1" applyBorder="1" applyAlignment="1">
      <alignment horizontal="center" vertical="center" wrapText="1"/>
    </xf>
    <xf numFmtId="172" fontId="12" fillId="0" borderId="27" xfId="0" applyNumberFormat="1" applyFont="1" applyBorder="1" applyAlignment="1">
      <alignment horizontal="center" vertical="center" wrapText="1"/>
    </xf>
    <xf numFmtId="172" fontId="12" fillId="0" borderId="5" xfId="0" applyNumberFormat="1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174" fontId="0" fillId="0" borderId="32" xfId="0" applyNumberFormat="1" applyBorder="1" applyAlignment="1">
      <alignment horizontal="center" vertical="center"/>
    </xf>
    <xf numFmtId="174" fontId="0" fillId="0" borderId="6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 wrapText="1"/>
    </xf>
    <xf numFmtId="0" fontId="0" fillId="0" borderId="19" xfId="0" applyBorder="1"/>
    <xf numFmtId="0" fontId="0" fillId="0" borderId="22" xfId="0" applyBorder="1"/>
    <xf numFmtId="0" fontId="18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164" fontId="18" fillId="0" borderId="21" xfId="0" applyNumberFormat="1" applyFont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1" fontId="16" fillId="0" borderId="17" xfId="0" applyNumberFormat="1" applyFont="1" applyFill="1" applyBorder="1" applyAlignment="1">
      <alignment horizontal="center" vertical="center" wrapText="1"/>
    </xf>
    <xf numFmtId="171" fontId="16" fillId="0" borderId="18" xfId="0" applyNumberFormat="1" applyFont="1" applyFill="1" applyBorder="1" applyAlignment="1">
      <alignment horizontal="center" vertical="center" wrapText="1"/>
    </xf>
    <xf numFmtId="3" fontId="16" fillId="0" borderId="17" xfId="0" applyNumberFormat="1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6" fillId="0" borderId="1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171" fontId="15" fillId="0" borderId="27" xfId="0" applyNumberFormat="1" applyFont="1" applyFill="1" applyBorder="1" applyAlignment="1">
      <alignment horizontal="center" vertical="center" wrapText="1"/>
    </xf>
    <xf numFmtId="171" fontId="15" fillId="0" borderId="5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3" fontId="19" fillId="0" borderId="21" xfId="0" applyNumberFormat="1" applyFont="1" applyFill="1" applyBorder="1" applyAlignment="1">
      <alignment horizontal="center" vertical="center" wrapText="1"/>
    </xf>
    <xf numFmtId="173" fontId="19" fillId="0" borderId="22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12" fillId="0" borderId="1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</cellXfs>
  <cellStyles count="2">
    <cellStyle name="meny" xfId="1" builtinId="4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0"/>
  <sheetViews>
    <sheetView topLeftCell="A46" workbookViewId="0">
      <selection activeCell="I58" sqref="I58"/>
    </sheetView>
  </sheetViews>
  <sheetFormatPr defaultRowHeight="12.75"/>
  <cols>
    <col min="1" max="1" width="15.85546875" style="9" customWidth="1"/>
    <col min="2" max="2" width="35.7109375" customWidth="1"/>
    <col min="3" max="3" width="12" style="1" customWidth="1"/>
    <col min="4" max="4" width="11.7109375" style="2" customWidth="1"/>
    <col min="5" max="5" width="11.42578125" style="2" customWidth="1"/>
    <col min="8" max="8" width="11.7109375" customWidth="1"/>
  </cols>
  <sheetData>
    <row r="1" spans="1:9" s="45" customFormat="1" ht="26.25" customHeight="1" thickBot="1">
      <c r="A1" s="167" t="s">
        <v>0</v>
      </c>
      <c r="B1" s="167"/>
      <c r="C1" s="167"/>
      <c r="D1" s="43" t="s">
        <v>318</v>
      </c>
      <c r="E1" s="69">
        <v>2015</v>
      </c>
      <c r="F1" s="44"/>
      <c r="G1" s="44"/>
      <c r="H1" s="44"/>
      <c r="I1" s="44"/>
    </row>
    <row r="2" spans="1:9" ht="8.25" customHeight="1">
      <c r="A2" s="180" t="s">
        <v>278</v>
      </c>
      <c r="B2" s="177" t="s">
        <v>279</v>
      </c>
      <c r="C2" s="183" t="s">
        <v>320</v>
      </c>
      <c r="D2" s="184">
        <v>2016</v>
      </c>
      <c r="E2" s="171">
        <v>2017</v>
      </c>
      <c r="F2" s="6"/>
      <c r="G2" s="7"/>
      <c r="H2" s="7"/>
      <c r="I2" s="7"/>
    </row>
    <row r="3" spans="1:9" ht="6.75" customHeight="1">
      <c r="A3" s="181"/>
      <c r="B3" s="178"/>
      <c r="C3" s="178"/>
      <c r="D3" s="185"/>
      <c r="E3" s="172"/>
      <c r="F3" s="6"/>
      <c r="G3" s="7"/>
      <c r="H3" s="7"/>
      <c r="I3" s="7"/>
    </row>
    <row r="4" spans="1:9" ht="14.25" customHeight="1" thickBot="1">
      <c r="A4" s="182"/>
      <c r="B4" s="179"/>
      <c r="C4" s="179"/>
      <c r="D4" s="88">
        <v>1.0001</v>
      </c>
      <c r="E4" s="89">
        <v>1</v>
      </c>
      <c r="F4" s="6"/>
      <c r="G4" s="7"/>
      <c r="H4" s="7"/>
      <c r="I4" s="7"/>
    </row>
    <row r="5" spans="1:9" ht="12.95" customHeight="1">
      <c r="A5" s="87">
        <v>100</v>
      </c>
      <c r="B5" s="87" t="s">
        <v>1</v>
      </c>
      <c r="C5" s="168"/>
      <c r="D5" s="169"/>
      <c r="E5" s="170"/>
      <c r="F5" s="5"/>
      <c r="G5" s="4"/>
      <c r="H5" s="4"/>
      <c r="I5" s="4"/>
    </row>
    <row r="6" spans="1:9" ht="12.95" customHeight="1">
      <c r="A6" s="14" t="s">
        <v>2</v>
      </c>
      <c r="B6" s="92" t="s">
        <v>3</v>
      </c>
      <c r="C6" s="163">
        <v>210169</v>
      </c>
      <c r="D6" s="163">
        <v>210170</v>
      </c>
      <c r="E6" s="91">
        <f>C6*$E$4</f>
        <v>210169</v>
      </c>
      <c r="F6" s="4"/>
      <c r="G6" s="4"/>
      <c r="H6" s="153"/>
      <c r="I6" s="4"/>
    </row>
    <row r="7" spans="1:9" ht="12.95" customHeight="1">
      <c r="A7" s="14" t="s">
        <v>4</v>
      </c>
      <c r="B7" s="92" t="s">
        <v>5</v>
      </c>
      <c r="C7" s="163">
        <v>16716.6715</v>
      </c>
      <c r="D7" s="163">
        <v>16716.6715</v>
      </c>
      <c r="E7" s="91">
        <f>C7*$E$4</f>
        <v>16716.6715</v>
      </c>
      <c r="F7" s="4"/>
      <c r="G7" s="4"/>
      <c r="H7" s="153"/>
      <c r="I7" s="4"/>
    </row>
    <row r="8" spans="1:9" ht="12.95" customHeight="1">
      <c r="A8" s="14" t="s">
        <v>6</v>
      </c>
      <c r="B8" s="92" t="s">
        <v>7</v>
      </c>
      <c r="C8" s="163">
        <v>4745.4745000000003</v>
      </c>
      <c r="D8" s="163">
        <v>4745.4745000000003</v>
      </c>
      <c r="E8" s="91">
        <f t="shared" ref="E8:E14" si="0">C8*$E$4</f>
        <v>4745.4745000000003</v>
      </c>
      <c r="F8" s="4"/>
      <c r="G8" s="4"/>
      <c r="H8" s="153"/>
      <c r="I8" s="4"/>
    </row>
    <row r="9" spans="1:9" ht="12.95" customHeight="1">
      <c r="A9" s="14" t="s">
        <v>8</v>
      </c>
      <c r="B9" s="92" t="s">
        <v>9</v>
      </c>
      <c r="C9" s="163">
        <v>60.006</v>
      </c>
      <c r="D9" s="163">
        <v>60.006</v>
      </c>
      <c r="E9" s="91">
        <f t="shared" si="0"/>
        <v>60.006</v>
      </c>
      <c r="F9" s="4"/>
      <c r="G9" s="4"/>
      <c r="H9" s="153"/>
      <c r="I9" s="4"/>
    </row>
    <row r="10" spans="1:9" ht="12.95" customHeight="1">
      <c r="A10" s="14" t="s">
        <v>10</v>
      </c>
      <c r="B10" s="92" t="s">
        <v>11</v>
      </c>
      <c r="C10" s="163">
        <v>432.04320000000001</v>
      </c>
      <c r="D10" s="163">
        <v>432.04320000000001</v>
      </c>
      <c r="E10" s="91">
        <f t="shared" si="0"/>
        <v>432.04320000000001</v>
      </c>
      <c r="F10" s="4"/>
      <c r="G10" s="4"/>
      <c r="H10" s="153"/>
      <c r="I10" s="4"/>
    </row>
    <row r="11" spans="1:9" ht="12.95" customHeight="1">
      <c r="A11" s="14" t="s">
        <v>12</v>
      </c>
      <c r="B11" s="92" t="s">
        <v>13</v>
      </c>
      <c r="C11" s="163">
        <v>0</v>
      </c>
      <c r="D11" s="163">
        <v>0</v>
      </c>
      <c r="E11" s="91">
        <f t="shared" si="0"/>
        <v>0</v>
      </c>
      <c r="F11" s="4"/>
      <c r="G11" s="4"/>
      <c r="H11" s="153"/>
      <c r="I11" s="4"/>
    </row>
    <row r="12" spans="1:9" ht="12.95" customHeight="1">
      <c r="A12" s="14" t="s">
        <v>14</v>
      </c>
      <c r="B12" s="92" t="s">
        <v>15</v>
      </c>
      <c r="C12" s="163">
        <v>0</v>
      </c>
      <c r="D12" s="163">
        <v>0</v>
      </c>
      <c r="E12" s="91">
        <f t="shared" si="0"/>
        <v>0</v>
      </c>
      <c r="F12" s="4"/>
      <c r="G12" s="4"/>
      <c r="H12" s="153"/>
      <c r="I12" s="4"/>
    </row>
    <row r="13" spans="1:9" ht="12.95" customHeight="1">
      <c r="A13" s="14" t="s">
        <v>16</v>
      </c>
      <c r="B13" s="92" t="s">
        <v>17</v>
      </c>
      <c r="C13" s="163">
        <v>9800.98</v>
      </c>
      <c r="D13" s="163">
        <v>9800.98</v>
      </c>
      <c r="E13" s="91">
        <v>9802</v>
      </c>
      <c r="F13" s="4"/>
      <c r="G13" s="4"/>
      <c r="H13" s="153"/>
      <c r="I13" s="4"/>
    </row>
    <row r="14" spans="1:9" ht="12.95" customHeight="1">
      <c r="A14" s="15" t="s">
        <v>18</v>
      </c>
      <c r="B14" s="92" t="s">
        <v>19</v>
      </c>
      <c r="C14" s="163">
        <v>0</v>
      </c>
      <c r="D14" s="163">
        <v>0</v>
      </c>
      <c r="E14" s="91">
        <f t="shared" si="0"/>
        <v>0</v>
      </c>
      <c r="F14" s="4"/>
      <c r="G14" s="4"/>
      <c r="H14" s="153"/>
      <c r="I14" s="4"/>
    </row>
    <row r="15" spans="1:9" ht="12.95" customHeight="1">
      <c r="A15" s="13">
        <v>200</v>
      </c>
      <c r="B15" s="158" t="s">
        <v>20</v>
      </c>
      <c r="C15" s="164"/>
      <c r="D15" s="164"/>
      <c r="E15" s="94"/>
      <c r="F15" s="4"/>
      <c r="G15" s="4"/>
      <c r="H15" s="154"/>
      <c r="I15" s="4"/>
    </row>
    <row r="16" spans="1:9" ht="12.95" customHeight="1">
      <c r="A16" s="14" t="s">
        <v>21</v>
      </c>
      <c r="B16" s="92" t="s">
        <v>22</v>
      </c>
      <c r="C16" s="163">
        <v>963.09630000000004</v>
      </c>
      <c r="D16" s="163">
        <v>963.09630000000004</v>
      </c>
      <c r="E16" s="91">
        <f t="shared" ref="E16:E23" si="1">C16*$E$4</f>
        <v>963.09630000000004</v>
      </c>
      <c r="F16" s="4"/>
      <c r="G16" s="4"/>
      <c r="H16" s="153"/>
      <c r="I16" s="4"/>
    </row>
    <row r="17" spans="1:9" ht="12.95" customHeight="1">
      <c r="A17" s="14" t="s">
        <v>23</v>
      </c>
      <c r="B17" s="92" t="s">
        <v>24</v>
      </c>
      <c r="C17" s="163">
        <v>0</v>
      </c>
      <c r="D17" s="163">
        <v>0</v>
      </c>
      <c r="E17" s="91">
        <f t="shared" si="1"/>
        <v>0</v>
      </c>
      <c r="F17" s="4"/>
      <c r="G17" s="4"/>
      <c r="H17" s="153"/>
      <c r="I17" s="4"/>
    </row>
    <row r="18" spans="1:9" ht="12.95" customHeight="1">
      <c r="A18" s="14" t="s">
        <v>25</v>
      </c>
      <c r="B18" s="92" t="s">
        <v>26</v>
      </c>
      <c r="C18" s="163">
        <v>133.01329999999999</v>
      </c>
      <c r="D18" s="163">
        <v>133.01329999999999</v>
      </c>
      <c r="E18" s="91">
        <f t="shared" si="1"/>
        <v>133.01329999999999</v>
      </c>
      <c r="F18" s="4"/>
      <c r="G18" s="4"/>
      <c r="H18" s="153"/>
      <c r="I18" s="4"/>
    </row>
    <row r="19" spans="1:9" ht="12.95" customHeight="1">
      <c r="A19" s="14" t="s">
        <v>404</v>
      </c>
      <c r="B19" s="92" t="s">
        <v>408</v>
      </c>
      <c r="C19" s="163">
        <v>2517</v>
      </c>
      <c r="D19" s="163">
        <v>2517</v>
      </c>
      <c r="E19" s="91">
        <v>2517</v>
      </c>
      <c r="F19" s="4"/>
      <c r="G19" s="4"/>
      <c r="H19" s="153"/>
      <c r="I19" s="4"/>
    </row>
    <row r="20" spans="1:9" ht="12.95" customHeight="1">
      <c r="A20" s="14" t="s">
        <v>27</v>
      </c>
      <c r="B20" s="92" t="s">
        <v>28</v>
      </c>
      <c r="C20" s="163">
        <v>3000.3</v>
      </c>
      <c r="D20" s="163">
        <v>3000.3</v>
      </c>
      <c r="E20" s="91">
        <f t="shared" si="1"/>
        <v>3000.3</v>
      </c>
      <c r="F20" s="4"/>
      <c r="G20" s="4"/>
      <c r="H20" s="153"/>
      <c r="I20" s="4"/>
    </row>
    <row r="21" spans="1:9" ht="12.95" customHeight="1">
      <c r="A21" s="14" t="s">
        <v>29</v>
      </c>
      <c r="B21" s="92" t="s">
        <v>30</v>
      </c>
      <c r="C21" s="163">
        <v>299.0299</v>
      </c>
      <c r="D21" s="163">
        <v>299.0299</v>
      </c>
      <c r="E21" s="91">
        <f t="shared" si="1"/>
        <v>299.0299</v>
      </c>
      <c r="F21" s="4"/>
      <c r="G21" s="4"/>
      <c r="H21" s="153"/>
      <c r="I21" s="4"/>
    </row>
    <row r="22" spans="1:9" ht="12.95" customHeight="1">
      <c r="A22" s="14" t="s">
        <v>31</v>
      </c>
      <c r="B22" s="92" t="s">
        <v>341</v>
      </c>
      <c r="C22" s="163">
        <v>9959</v>
      </c>
      <c r="D22" s="163">
        <v>9958.9958000000006</v>
      </c>
      <c r="E22" s="91">
        <f t="shared" si="1"/>
        <v>9959</v>
      </c>
      <c r="F22" s="4"/>
      <c r="G22" s="4"/>
      <c r="H22" s="153"/>
      <c r="I22" s="4"/>
    </row>
    <row r="23" spans="1:9" ht="12.95" customHeight="1">
      <c r="A23" s="14" t="s">
        <v>339</v>
      </c>
      <c r="B23" s="92" t="s">
        <v>340</v>
      </c>
      <c r="C23" s="163">
        <v>764.07640000000004</v>
      </c>
      <c r="D23" s="163">
        <v>764.07640000000004</v>
      </c>
      <c r="E23" s="91">
        <f t="shared" si="1"/>
        <v>764.07640000000004</v>
      </c>
      <c r="F23" s="4"/>
      <c r="G23" s="4"/>
      <c r="H23" s="153"/>
      <c r="I23" s="4"/>
    </row>
    <row r="24" spans="1:9" ht="12.95" customHeight="1">
      <c r="A24" s="14">
        <v>240</v>
      </c>
      <c r="B24" s="158" t="s">
        <v>32</v>
      </c>
      <c r="C24" s="164"/>
      <c r="D24" s="164"/>
      <c r="E24" s="94"/>
      <c r="F24" s="4"/>
      <c r="G24" s="4"/>
      <c r="H24" s="154"/>
      <c r="I24" s="4"/>
    </row>
    <row r="25" spans="1:9" ht="12.95" customHeight="1">
      <c r="A25" s="14" t="s">
        <v>298</v>
      </c>
      <c r="B25" s="92" t="s">
        <v>33</v>
      </c>
      <c r="C25" s="163">
        <v>140.01400000000001</v>
      </c>
      <c r="D25" s="163">
        <v>140.01400000000001</v>
      </c>
      <c r="E25" s="91">
        <f>C25*$E$4</f>
        <v>140.01400000000001</v>
      </c>
      <c r="F25" s="4"/>
      <c r="G25" s="4"/>
      <c r="H25" s="153"/>
      <c r="I25" s="4"/>
    </row>
    <row r="26" spans="1:9" ht="12.95" customHeight="1">
      <c r="A26" s="14" t="s">
        <v>34</v>
      </c>
      <c r="B26" s="92" t="s">
        <v>35</v>
      </c>
      <c r="C26" s="163">
        <v>0</v>
      </c>
      <c r="D26" s="163">
        <v>0</v>
      </c>
      <c r="E26" s="91">
        <f>C26*$E$4</f>
        <v>0</v>
      </c>
      <c r="F26" s="4"/>
      <c r="G26" s="4"/>
      <c r="H26" s="153"/>
      <c r="I26" s="4"/>
    </row>
    <row r="27" spans="1:9" ht="12.95" customHeight="1">
      <c r="A27" s="13">
        <v>290</v>
      </c>
      <c r="B27" s="158" t="s">
        <v>36</v>
      </c>
      <c r="C27" s="164"/>
      <c r="D27" s="164"/>
      <c r="E27" s="94"/>
      <c r="F27" s="4"/>
      <c r="G27" s="4"/>
      <c r="H27" s="154"/>
      <c r="I27" s="4"/>
    </row>
    <row r="28" spans="1:9" ht="12.95" customHeight="1">
      <c r="A28" s="14" t="s">
        <v>37</v>
      </c>
      <c r="B28" s="92" t="s">
        <v>38</v>
      </c>
      <c r="C28" s="163">
        <v>0</v>
      </c>
      <c r="D28" s="163">
        <v>0</v>
      </c>
      <c r="E28" s="91">
        <f>C28*$E$4</f>
        <v>0</v>
      </c>
      <c r="F28" s="4"/>
      <c r="G28" s="4"/>
      <c r="H28" s="153"/>
      <c r="I28" s="4"/>
    </row>
    <row r="29" spans="1:9" ht="12.95" customHeight="1">
      <c r="A29" s="14" t="s">
        <v>39</v>
      </c>
      <c r="B29" s="92" t="s">
        <v>40</v>
      </c>
      <c r="C29" s="163">
        <v>0</v>
      </c>
      <c r="D29" s="163">
        <v>0</v>
      </c>
      <c r="E29" s="91">
        <f t="shared" ref="E29:E34" si="2">C29*$E$4</f>
        <v>0</v>
      </c>
      <c r="F29" s="4"/>
      <c r="G29" s="4"/>
      <c r="H29" s="153"/>
      <c r="I29" s="4"/>
    </row>
    <row r="30" spans="1:9" ht="12.95" customHeight="1">
      <c r="A30" s="14" t="s">
        <v>41</v>
      </c>
      <c r="B30" s="92" t="s">
        <v>42</v>
      </c>
      <c r="C30" s="163">
        <v>0</v>
      </c>
      <c r="D30" s="163">
        <v>0</v>
      </c>
      <c r="E30" s="91">
        <f t="shared" si="2"/>
        <v>0</v>
      </c>
      <c r="F30" s="4"/>
      <c r="G30" s="4"/>
      <c r="H30" s="153"/>
      <c r="I30" s="4"/>
    </row>
    <row r="31" spans="1:9" ht="12.95" customHeight="1">
      <c r="A31" s="14" t="s">
        <v>43</v>
      </c>
      <c r="B31" s="92" t="s">
        <v>44</v>
      </c>
      <c r="C31" s="163">
        <v>0</v>
      </c>
      <c r="D31" s="163">
        <v>0</v>
      </c>
      <c r="E31" s="91">
        <f t="shared" si="2"/>
        <v>0</v>
      </c>
      <c r="F31" s="4"/>
      <c r="G31" s="4"/>
      <c r="H31" s="153"/>
      <c r="I31" s="4"/>
    </row>
    <row r="32" spans="1:9" ht="12.95" customHeight="1">
      <c r="A32" s="14" t="s">
        <v>45</v>
      </c>
      <c r="B32" s="92" t="s">
        <v>342</v>
      </c>
      <c r="C32" s="163">
        <v>0</v>
      </c>
      <c r="D32" s="163">
        <v>0</v>
      </c>
      <c r="E32" s="91">
        <f t="shared" si="2"/>
        <v>0</v>
      </c>
      <c r="F32" s="4"/>
      <c r="G32" s="4"/>
      <c r="H32" s="153"/>
      <c r="I32" s="4"/>
    </row>
    <row r="33" spans="1:9" ht="12.95" customHeight="1">
      <c r="A33" s="14" t="s">
        <v>276</v>
      </c>
      <c r="B33" s="92" t="s">
        <v>351</v>
      </c>
      <c r="C33" s="163">
        <v>4000</v>
      </c>
      <c r="D33" s="163">
        <v>4000</v>
      </c>
      <c r="E33" s="91">
        <f t="shared" si="2"/>
        <v>4000</v>
      </c>
      <c r="F33" s="4"/>
      <c r="G33" s="4"/>
      <c r="H33" s="153"/>
      <c r="I33" s="4"/>
    </row>
    <row r="34" spans="1:9" ht="12.95" customHeight="1">
      <c r="A34" s="14" t="s">
        <v>46</v>
      </c>
      <c r="B34" s="92" t="s">
        <v>47</v>
      </c>
      <c r="C34" s="163">
        <v>1500.15</v>
      </c>
      <c r="D34" s="163">
        <v>1500.15</v>
      </c>
      <c r="E34" s="91">
        <f t="shared" si="2"/>
        <v>1500.15</v>
      </c>
      <c r="F34" s="4"/>
      <c r="G34" s="4"/>
      <c r="H34" s="153"/>
      <c r="I34" s="4"/>
    </row>
    <row r="35" spans="1:9" ht="12.95" customHeight="1">
      <c r="A35" s="13">
        <v>310</v>
      </c>
      <c r="B35" s="158" t="s">
        <v>48</v>
      </c>
      <c r="C35" s="164"/>
      <c r="D35" s="164"/>
      <c r="E35" s="94"/>
      <c r="F35" s="4"/>
      <c r="G35" s="4"/>
      <c r="H35" s="154"/>
      <c r="I35" s="4"/>
    </row>
    <row r="36" spans="1:9" ht="12.95" customHeight="1">
      <c r="A36" s="13" t="s">
        <v>297</v>
      </c>
      <c r="B36" s="158" t="s">
        <v>343</v>
      </c>
      <c r="C36" s="163">
        <v>76126</v>
      </c>
      <c r="D36" s="163">
        <v>76126</v>
      </c>
      <c r="E36" s="91">
        <v>76200</v>
      </c>
      <c r="F36" s="4"/>
      <c r="G36" s="4"/>
      <c r="H36" s="153"/>
      <c r="I36" s="4"/>
    </row>
    <row r="37" spans="1:9" ht="12.95" customHeight="1">
      <c r="A37" s="14" t="s">
        <v>297</v>
      </c>
      <c r="B37" s="92" t="s">
        <v>344</v>
      </c>
      <c r="C37" s="163">
        <v>856</v>
      </c>
      <c r="D37" s="163">
        <v>856</v>
      </c>
      <c r="E37" s="91">
        <v>860</v>
      </c>
      <c r="F37" s="4"/>
      <c r="G37" s="4"/>
      <c r="H37" s="153"/>
      <c r="I37" s="4"/>
    </row>
    <row r="38" spans="1:9" ht="12.95" customHeight="1">
      <c r="A38" s="14" t="s">
        <v>297</v>
      </c>
      <c r="B38" s="92" t="s">
        <v>345</v>
      </c>
      <c r="C38" s="163">
        <v>200.02</v>
      </c>
      <c r="D38" s="163">
        <v>200.02</v>
      </c>
      <c r="E38" s="91">
        <f t="shared" ref="E38:E47" si="3">C38*$E$4</f>
        <v>200.02</v>
      </c>
      <c r="F38" s="4"/>
      <c r="G38" s="4"/>
      <c r="H38" s="153"/>
      <c r="I38" s="4"/>
    </row>
    <row r="39" spans="1:9" ht="12.95" customHeight="1">
      <c r="A39" s="14" t="s">
        <v>297</v>
      </c>
      <c r="B39" s="92" t="s">
        <v>352</v>
      </c>
      <c r="C39" s="163">
        <v>1465</v>
      </c>
      <c r="D39" s="163">
        <v>1465</v>
      </c>
      <c r="E39" s="91">
        <f t="shared" si="3"/>
        <v>1465</v>
      </c>
      <c r="F39" s="4"/>
      <c r="G39" s="4"/>
      <c r="H39" s="153"/>
      <c r="I39" s="4"/>
    </row>
    <row r="40" spans="1:9" ht="12.95" customHeight="1">
      <c r="A40" s="14" t="s">
        <v>277</v>
      </c>
      <c r="B40" s="92" t="s">
        <v>346</v>
      </c>
      <c r="C40" s="163">
        <v>900.09</v>
      </c>
      <c r="D40" s="163">
        <v>900.09</v>
      </c>
      <c r="E40" s="91">
        <f>C40*$E$4</f>
        <v>900.09</v>
      </c>
      <c r="F40" s="4"/>
      <c r="G40" s="4"/>
      <c r="H40" s="153"/>
      <c r="I40" s="4"/>
    </row>
    <row r="41" spans="1:9" ht="12.95" customHeight="1">
      <c r="A41" s="14" t="s">
        <v>297</v>
      </c>
      <c r="B41" s="92" t="s">
        <v>353</v>
      </c>
      <c r="C41" s="163">
        <v>478</v>
      </c>
      <c r="D41" s="163">
        <v>478</v>
      </c>
      <c r="E41" s="91">
        <f>C41*$E$4</f>
        <v>478</v>
      </c>
      <c r="F41" s="4"/>
      <c r="G41" s="4"/>
      <c r="H41" s="153"/>
      <c r="I41" s="4"/>
    </row>
    <row r="42" spans="1:9" ht="12.95" customHeight="1">
      <c r="A42" s="14" t="s">
        <v>277</v>
      </c>
      <c r="B42" s="92" t="s">
        <v>354</v>
      </c>
      <c r="C42" s="163">
        <v>365.03649999999999</v>
      </c>
      <c r="D42" s="163">
        <v>365.03649999999999</v>
      </c>
      <c r="E42" s="91">
        <f>C42*$E$4</f>
        <v>365.03649999999999</v>
      </c>
      <c r="F42" s="4"/>
      <c r="G42" s="4"/>
      <c r="H42" s="153"/>
      <c r="I42" s="4"/>
    </row>
    <row r="43" spans="1:9" ht="12.95" customHeight="1">
      <c r="A43" s="14" t="s">
        <v>277</v>
      </c>
      <c r="B43" s="92" t="s">
        <v>355</v>
      </c>
      <c r="C43" s="163">
        <v>320.03199999999998</v>
      </c>
      <c r="D43" s="163">
        <v>320.03199999999998</v>
      </c>
      <c r="E43" s="91">
        <f>C43*$E$4</f>
        <v>320.03199999999998</v>
      </c>
      <c r="F43" s="4"/>
      <c r="G43" s="4"/>
      <c r="H43" s="153"/>
      <c r="I43" s="4"/>
    </row>
    <row r="44" spans="1:9" ht="12.95" customHeight="1">
      <c r="A44" s="14" t="s">
        <v>277</v>
      </c>
      <c r="B44" s="92" t="s">
        <v>356</v>
      </c>
      <c r="C44" s="163">
        <v>300.02999999999997</v>
      </c>
      <c r="D44" s="163">
        <v>300.02999999999997</v>
      </c>
      <c r="E44" s="91">
        <f>C44*$E$4</f>
        <v>300.02999999999997</v>
      </c>
      <c r="F44" s="4"/>
      <c r="G44" s="4"/>
      <c r="H44" s="153"/>
      <c r="I44" s="4"/>
    </row>
    <row r="45" spans="1:9" ht="12.95" customHeight="1">
      <c r="A45" s="14" t="s">
        <v>277</v>
      </c>
      <c r="B45" s="92" t="s">
        <v>357</v>
      </c>
      <c r="C45" s="163">
        <v>7780.7780000000002</v>
      </c>
      <c r="D45" s="163">
        <v>7780.7780000000002</v>
      </c>
      <c r="E45" s="91">
        <f t="shared" si="3"/>
        <v>7780.7780000000002</v>
      </c>
      <c r="F45" s="4"/>
      <c r="G45" s="4"/>
      <c r="H45" s="153"/>
      <c r="I45" s="4"/>
    </row>
    <row r="46" spans="1:9" ht="12.95" customHeight="1">
      <c r="A46" s="14" t="s">
        <v>297</v>
      </c>
      <c r="B46" s="92" t="s">
        <v>347</v>
      </c>
      <c r="C46" s="163">
        <v>0</v>
      </c>
      <c r="D46" s="163">
        <v>0</v>
      </c>
      <c r="E46" s="91">
        <f t="shared" si="3"/>
        <v>0</v>
      </c>
      <c r="F46" s="4"/>
      <c r="G46" s="4"/>
      <c r="H46" s="153"/>
      <c r="I46" s="4"/>
    </row>
    <row r="47" spans="1:9" ht="12.95" customHeight="1">
      <c r="A47" s="14" t="s">
        <v>348</v>
      </c>
      <c r="B47" s="92" t="s">
        <v>349</v>
      </c>
      <c r="C47" s="163">
        <v>0</v>
      </c>
      <c r="D47" s="163">
        <v>0</v>
      </c>
      <c r="E47" s="91">
        <f t="shared" si="3"/>
        <v>0</v>
      </c>
      <c r="F47" s="4"/>
      <c r="G47" s="4"/>
      <c r="H47" s="153"/>
      <c r="I47" s="4"/>
    </row>
    <row r="48" spans="1:9" ht="22.5" customHeight="1">
      <c r="A48" s="24"/>
      <c r="B48" s="159" t="s">
        <v>49</v>
      </c>
      <c r="C48" s="150">
        <f>SUM(C5:C47)</f>
        <v>353990.84160000004</v>
      </c>
      <c r="D48" s="150">
        <f>SUM(D5:D47)</f>
        <v>353991.83740000002</v>
      </c>
      <c r="E48" s="150">
        <f t="shared" ref="E48" si="4">SUM(E6:E47)</f>
        <v>354069.8616</v>
      </c>
      <c r="H48" s="51"/>
    </row>
    <row r="49" spans="1:8" ht="12.95" customHeight="1">
      <c r="A49" s="92"/>
      <c r="B49" s="93"/>
      <c r="C49" s="165"/>
      <c r="D49" s="165"/>
      <c r="E49" s="161"/>
      <c r="H49" s="155"/>
    </row>
    <row r="50" spans="1:8" ht="12.95" customHeight="1">
      <c r="A50" s="14" t="s">
        <v>50</v>
      </c>
      <c r="B50" s="92" t="s">
        <v>51</v>
      </c>
      <c r="C50" s="150">
        <v>0</v>
      </c>
      <c r="D50" s="150">
        <v>0</v>
      </c>
      <c r="E50" s="91">
        <f>C50*$E$4</f>
        <v>0</v>
      </c>
      <c r="H50" s="51"/>
    </row>
    <row r="51" spans="1:8" ht="12.95" customHeight="1">
      <c r="A51" s="24" t="s">
        <v>296</v>
      </c>
      <c r="B51" s="159" t="s">
        <v>52</v>
      </c>
      <c r="C51" s="150">
        <v>0</v>
      </c>
      <c r="D51" s="150">
        <v>0</v>
      </c>
      <c r="E51" s="91">
        <f>C51*$E$4</f>
        <v>0</v>
      </c>
      <c r="H51" s="51"/>
    </row>
    <row r="52" spans="1:8" ht="12.95" customHeight="1">
      <c r="A52" s="24" t="s">
        <v>53</v>
      </c>
      <c r="B52" s="159" t="s">
        <v>54</v>
      </c>
      <c r="C52" s="150">
        <v>0</v>
      </c>
      <c r="D52" s="150">
        <v>0</v>
      </c>
      <c r="E52" s="91">
        <v>0</v>
      </c>
      <c r="H52" s="51"/>
    </row>
    <row r="53" spans="1:8" ht="5.25" customHeight="1">
      <c r="A53" s="126"/>
      <c r="B53" s="159"/>
      <c r="C53" s="150"/>
      <c r="D53" s="150"/>
      <c r="E53" s="91"/>
      <c r="H53" s="51"/>
    </row>
    <row r="54" spans="1:8" ht="12.95" customHeight="1">
      <c r="A54" s="13">
        <v>230</v>
      </c>
      <c r="B54" s="159" t="s">
        <v>55</v>
      </c>
      <c r="C54" s="150">
        <f>SUM(C50:C53)</f>
        <v>0</v>
      </c>
      <c r="D54" s="150">
        <f t="shared" ref="D54:E54" si="5">SUM(D50:D53)</f>
        <v>0</v>
      </c>
      <c r="E54" s="150">
        <f t="shared" si="5"/>
        <v>0</v>
      </c>
      <c r="H54" s="51"/>
    </row>
    <row r="55" spans="1:8" ht="12.95" customHeight="1">
      <c r="A55" s="127"/>
      <c r="B55" s="128"/>
      <c r="C55" s="165"/>
      <c r="D55" s="165"/>
      <c r="E55" s="161"/>
      <c r="H55" s="155"/>
    </row>
    <row r="56" spans="1:8" ht="12.95" customHeight="1">
      <c r="A56" s="17" t="s">
        <v>57</v>
      </c>
      <c r="B56" s="159" t="s">
        <v>58</v>
      </c>
      <c r="C56" s="150">
        <v>0</v>
      </c>
      <c r="D56" s="150">
        <v>0</v>
      </c>
      <c r="E56" s="91">
        <f>C56*$E$4</f>
        <v>0</v>
      </c>
      <c r="H56" s="51"/>
    </row>
    <row r="57" spans="1:8" ht="12.95" customHeight="1">
      <c r="A57" s="17" t="s">
        <v>59</v>
      </c>
      <c r="B57" s="159" t="s">
        <v>60</v>
      </c>
      <c r="C57" s="150">
        <v>115000</v>
      </c>
      <c r="D57" s="150">
        <v>15000</v>
      </c>
      <c r="E57" s="91">
        <v>0</v>
      </c>
      <c r="H57" s="51"/>
    </row>
    <row r="58" spans="1:8" ht="14.25" customHeight="1">
      <c r="A58" s="16" t="s">
        <v>61</v>
      </c>
      <c r="B58" s="159" t="s">
        <v>62</v>
      </c>
      <c r="C58" s="150">
        <v>10500</v>
      </c>
      <c r="D58" s="150">
        <v>10500</v>
      </c>
      <c r="E58" s="91">
        <v>10700</v>
      </c>
      <c r="H58" s="51"/>
    </row>
    <row r="59" spans="1:8" ht="13.5" customHeight="1">
      <c r="A59" s="18" t="s">
        <v>63</v>
      </c>
      <c r="B59" s="159" t="s">
        <v>64</v>
      </c>
      <c r="C59" s="150">
        <v>0</v>
      </c>
      <c r="D59" s="150">
        <v>0</v>
      </c>
      <c r="E59" s="91">
        <f>C59*$E$4</f>
        <v>0</v>
      </c>
      <c r="H59" s="51"/>
    </row>
    <row r="60" spans="1:8" ht="12.75" customHeight="1">
      <c r="A60" s="16" t="s">
        <v>56</v>
      </c>
      <c r="B60" s="160" t="s">
        <v>280</v>
      </c>
      <c r="C60" s="150">
        <f>SUM(C56:C59)</f>
        <v>125500</v>
      </c>
      <c r="D60" s="150">
        <f t="shared" ref="D60:E60" si="6">SUM(D56:D59)</f>
        <v>25500</v>
      </c>
      <c r="E60" s="150">
        <f t="shared" si="6"/>
        <v>10700</v>
      </c>
      <c r="H60" s="51"/>
    </row>
    <row r="61" spans="1:8" ht="12" customHeight="1">
      <c r="A61" s="156"/>
      <c r="B61" s="157"/>
      <c r="C61" s="100"/>
      <c r="D61" s="100"/>
      <c r="E61" s="162"/>
    </row>
    <row r="62" spans="1:8" ht="18" customHeight="1">
      <c r="A62" s="175" t="s">
        <v>407</v>
      </c>
      <c r="B62" s="176"/>
      <c r="C62" s="173">
        <f>C60+C54+C48</f>
        <v>479490.84160000004</v>
      </c>
      <c r="D62" s="173">
        <f t="shared" ref="D62:E62" si="7">D60+D54+D48</f>
        <v>379491.83740000002</v>
      </c>
      <c r="E62" s="173">
        <f t="shared" si="7"/>
        <v>364769.8616</v>
      </c>
      <c r="H62" s="155"/>
    </row>
    <row r="63" spans="1:8" ht="18" customHeight="1">
      <c r="A63" s="175"/>
      <c r="B63" s="175"/>
      <c r="C63" s="174"/>
      <c r="D63" s="174"/>
      <c r="E63" s="174"/>
      <c r="H63" s="155"/>
    </row>
    <row r="64" spans="1: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1:1" ht="18" customHeight="1"/>
    <row r="322" spans="1:1" ht="18" customHeight="1"/>
    <row r="323" spans="1:1" ht="18" customHeight="1"/>
    <row r="324" spans="1:1" ht="18" customHeight="1"/>
    <row r="325" spans="1:1" ht="18" customHeight="1"/>
    <row r="326" spans="1:1" ht="18" customHeight="1"/>
    <row r="327" spans="1:1" ht="18" customHeight="1"/>
    <row r="328" spans="1:1" ht="18" customHeight="1"/>
    <row r="329" spans="1:1" ht="18" customHeight="1"/>
    <row r="330" spans="1:1" ht="18" customHeight="1"/>
    <row r="331" spans="1:1" ht="18" customHeight="1">
      <c r="A331" s="10"/>
    </row>
    <row r="332" spans="1:1" ht="18" customHeight="1">
      <c r="A332" s="10" t="s">
        <v>65</v>
      </c>
    </row>
    <row r="333" spans="1:1" ht="18" customHeight="1">
      <c r="A333" s="11"/>
    </row>
    <row r="334" spans="1:1" ht="18" customHeight="1"/>
    <row r="335" spans="1:1" ht="18" customHeight="1"/>
    <row r="336" spans="1:1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spans="1:1" ht="18" customHeight="1"/>
    <row r="370" spans="1:1" ht="18" customHeight="1"/>
    <row r="371" spans="1:1" ht="18" customHeight="1"/>
    <row r="372" spans="1:1" ht="18" customHeight="1"/>
    <row r="373" spans="1:1" ht="18" customHeight="1"/>
    <row r="374" spans="1:1" ht="18" customHeight="1"/>
    <row r="375" spans="1:1" ht="18" customHeight="1"/>
    <row r="376" spans="1:1" ht="18" customHeight="1"/>
    <row r="377" spans="1:1" ht="18" customHeight="1"/>
    <row r="378" spans="1:1" ht="18" customHeight="1"/>
    <row r="380" spans="1:1">
      <c r="A380" s="12"/>
    </row>
  </sheetData>
  <mergeCells count="11">
    <mergeCell ref="A1:C1"/>
    <mergeCell ref="C5:E5"/>
    <mergeCell ref="E2:E3"/>
    <mergeCell ref="D62:D63"/>
    <mergeCell ref="E62:E63"/>
    <mergeCell ref="A62:B63"/>
    <mergeCell ref="C62:C63"/>
    <mergeCell ref="B2:B4"/>
    <mergeCell ref="A2:A4"/>
    <mergeCell ref="C2:C4"/>
    <mergeCell ref="D2:D3"/>
  </mergeCells>
  <pageMargins left="0.28999999999999998" right="0.2" top="0.18" bottom="0.18" header="0.17" footer="0.17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2"/>
  <sheetViews>
    <sheetView topLeftCell="A214" zoomScale="120" zoomScaleNormal="120" workbookViewId="0">
      <selection activeCell="G227" sqref="G227"/>
    </sheetView>
  </sheetViews>
  <sheetFormatPr defaultRowHeight="12.75"/>
  <cols>
    <col min="1" max="1" width="6" customWidth="1"/>
    <col min="2" max="2" width="7.85546875" customWidth="1"/>
    <col min="3" max="3" width="35.7109375" style="19" customWidth="1"/>
    <col min="4" max="4" width="5.140625" customWidth="1"/>
    <col min="5" max="5" width="9.7109375" style="51" customWidth="1"/>
    <col min="6" max="6" width="9.42578125" style="53" customWidth="1"/>
    <col min="7" max="7" width="9.7109375" style="53" customWidth="1"/>
    <col min="10" max="10" width="10.28515625" customWidth="1"/>
  </cols>
  <sheetData>
    <row r="1" spans="1:10" s="45" customFormat="1" ht="20.25" customHeight="1" thickBot="1">
      <c r="A1" s="199" t="s">
        <v>66</v>
      </c>
      <c r="B1" s="199"/>
      <c r="C1" s="199"/>
      <c r="D1" s="55"/>
      <c r="E1" s="56"/>
      <c r="F1" s="52" t="s">
        <v>318</v>
      </c>
      <c r="G1" s="68">
        <v>2015</v>
      </c>
    </row>
    <row r="2" spans="1:10" ht="12.95" customHeight="1">
      <c r="A2" s="79" t="s">
        <v>67</v>
      </c>
      <c r="B2" s="80" t="s">
        <v>68</v>
      </c>
      <c r="C2" s="200" t="s">
        <v>282</v>
      </c>
      <c r="D2" s="208" t="s">
        <v>319</v>
      </c>
      <c r="E2" s="206" t="s">
        <v>320</v>
      </c>
      <c r="F2" s="81">
        <v>2016</v>
      </c>
      <c r="G2" s="82">
        <f>G1+2</f>
        <v>2017</v>
      </c>
    </row>
    <row r="3" spans="1:10" ht="12.95" customHeight="1" thickBot="1">
      <c r="A3" s="83" t="s">
        <v>69</v>
      </c>
      <c r="B3" s="84" t="s">
        <v>70</v>
      </c>
      <c r="C3" s="201"/>
      <c r="D3" s="209"/>
      <c r="E3" s="207"/>
      <c r="F3" s="85">
        <f>Príjmy!D4</f>
        <v>1.0001</v>
      </c>
      <c r="G3" s="86">
        <f>Príjmy!E4</f>
        <v>1</v>
      </c>
    </row>
    <row r="4" spans="1:10" ht="12.95" customHeight="1">
      <c r="A4" s="78" t="s">
        <v>71</v>
      </c>
      <c r="B4" s="204" t="s">
        <v>72</v>
      </c>
      <c r="C4" s="205"/>
      <c r="D4" s="202"/>
      <c r="E4" s="202"/>
      <c r="F4" s="202"/>
      <c r="G4" s="203"/>
    </row>
    <row r="5" spans="1:10" ht="12.95" customHeight="1">
      <c r="A5" s="78"/>
      <c r="B5" s="27">
        <v>611</v>
      </c>
      <c r="C5" s="40" t="s">
        <v>73</v>
      </c>
      <c r="D5" s="95"/>
      <c r="E5" s="48"/>
      <c r="F5" s="95"/>
      <c r="G5" s="95"/>
    </row>
    <row r="6" spans="1:10" ht="12.95" customHeight="1">
      <c r="A6" s="78"/>
      <c r="B6" s="121">
        <v>612002</v>
      </c>
      <c r="C6" s="122" t="s">
        <v>399</v>
      </c>
      <c r="D6" s="95"/>
      <c r="E6" s="96"/>
      <c r="F6" s="95"/>
      <c r="G6" s="95"/>
    </row>
    <row r="7" spans="1:10" ht="12.95" customHeight="1">
      <c r="A7" s="78"/>
      <c r="B7" s="121">
        <v>614</v>
      </c>
      <c r="C7" s="122" t="s">
        <v>400</v>
      </c>
      <c r="D7" s="95"/>
      <c r="E7" s="96"/>
      <c r="F7" s="95"/>
      <c r="G7" s="95"/>
    </row>
    <row r="8" spans="1:10" ht="12.95" customHeight="1">
      <c r="A8" s="27" t="s">
        <v>74</v>
      </c>
      <c r="B8" s="27"/>
      <c r="C8" s="40" t="s">
        <v>403</v>
      </c>
      <c r="D8" s="107"/>
      <c r="E8" s="146">
        <v>50050</v>
      </c>
      <c r="F8" s="146">
        <v>48755.875099999997</v>
      </c>
      <c r="G8" s="143">
        <f>E8*$G$3</f>
        <v>50050</v>
      </c>
      <c r="J8" s="53"/>
    </row>
    <row r="9" spans="1:10" ht="12.95" customHeight="1">
      <c r="A9" s="27"/>
      <c r="B9" s="27">
        <v>621</v>
      </c>
      <c r="C9" s="26" t="s">
        <v>75</v>
      </c>
      <c r="D9" s="133">
        <v>0.1</v>
      </c>
      <c r="E9" s="146">
        <v>2505</v>
      </c>
      <c r="F9" s="146">
        <v>1521.1521</v>
      </c>
      <c r="G9" s="143">
        <f t="shared" ref="G9:G73" si="0">E9*$G$3</f>
        <v>2505</v>
      </c>
      <c r="J9" s="53"/>
    </row>
    <row r="10" spans="1:10" ht="12.95" customHeight="1">
      <c r="A10" s="27"/>
      <c r="B10" s="27">
        <v>623</v>
      </c>
      <c r="C10" s="26" t="s">
        <v>76</v>
      </c>
      <c r="D10" s="107"/>
      <c r="E10" s="146">
        <v>2500</v>
      </c>
      <c r="F10" s="146">
        <v>2880.288</v>
      </c>
      <c r="G10" s="143">
        <f t="shared" si="0"/>
        <v>2500</v>
      </c>
      <c r="J10" s="53"/>
    </row>
    <row r="11" spans="1:10" ht="12.95" customHeight="1">
      <c r="A11" s="27"/>
      <c r="B11" s="31">
        <v>625001</v>
      </c>
      <c r="C11" s="26" t="s">
        <v>77</v>
      </c>
      <c r="D11" s="134">
        <v>1.4E-2</v>
      </c>
      <c r="E11" s="146">
        <v>701</v>
      </c>
      <c r="F11" s="146">
        <v>682.58225140000002</v>
      </c>
      <c r="G11" s="143">
        <f t="shared" si="0"/>
        <v>701</v>
      </c>
      <c r="J11" s="53"/>
    </row>
    <row r="12" spans="1:10" ht="12.95" customHeight="1">
      <c r="A12" s="27"/>
      <c r="B12" s="31">
        <v>625002</v>
      </c>
      <c r="C12" s="26" t="s">
        <v>78</v>
      </c>
      <c r="D12" s="133">
        <v>0.14000000000000001</v>
      </c>
      <c r="E12" s="146">
        <v>7007</v>
      </c>
      <c r="F12" s="146">
        <v>6825.8225140000004</v>
      </c>
      <c r="G12" s="143">
        <f t="shared" si="0"/>
        <v>7007</v>
      </c>
      <c r="J12" s="53"/>
    </row>
    <row r="13" spans="1:10" ht="12.95" customHeight="1">
      <c r="A13" s="27"/>
      <c r="B13" s="31">
        <v>625003</v>
      </c>
      <c r="C13" s="26" t="s">
        <v>79</v>
      </c>
      <c r="D13" s="134">
        <v>8.0000000000000002E-3</v>
      </c>
      <c r="E13" s="146">
        <v>401</v>
      </c>
      <c r="F13" s="146">
        <v>390.04700079999998</v>
      </c>
      <c r="G13" s="143">
        <f t="shared" si="0"/>
        <v>401</v>
      </c>
      <c r="J13" s="53"/>
    </row>
    <row r="14" spans="1:10" ht="12.95" customHeight="1">
      <c r="A14" s="27"/>
      <c r="B14" s="31">
        <v>625004</v>
      </c>
      <c r="C14" s="26" t="s">
        <v>80</v>
      </c>
      <c r="D14" s="133">
        <v>0.03</v>
      </c>
      <c r="E14" s="146">
        <v>1502</v>
      </c>
      <c r="F14" s="146">
        <v>1462.6762529999999</v>
      </c>
      <c r="G14" s="143">
        <f t="shared" si="0"/>
        <v>1502</v>
      </c>
      <c r="J14" s="53"/>
    </row>
    <row r="15" spans="1:10" ht="12.95" customHeight="1">
      <c r="A15" s="27"/>
      <c r="B15" s="31">
        <v>625005</v>
      </c>
      <c r="C15" s="26" t="s">
        <v>81</v>
      </c>
      <c r="D15" s="133">
        <v>0.01</v>
      </c>
      <c r="E15" s="146">
        <v>501</v>
      </c>
      <c r="F15" s="146">
        <v>487.55875099999997</v>
      </c>
      <c r="G15" s="143">
        <f t="shared" si="0"/>
        <v>501</v>
      </c>
      <c r="J15" s="53"/>
    </row>
    <row r="16" spans="1:10" ht="12.95" customHeight="1">
      <c r="A16" s="27"/>
      <c r="B16" s="31">
        <v>625007</v>
      </c>
      <c r="C16" s="26" t="s">
        <v>82</v>
      </c>
      <c r="D16" s="134">
        <v>4.7500000000000001E-2</v>
      </c>
      <c r="E16" s="146">
        <v>2378</v>
      </c>
      <c r="F16" s="146">
        <v>2315.90406725</v>
      </c>
      <c r="G16" s="143">
        <f t="shared" si="0"/>
        <v>2378</v>
      </c>
      <c r="J16" s="53"/>
    </row>
    <row r="17" spans="1:10" ht="12.95" customHeight="1">
      <c r="A17" s="27"/>
      <c r="B17" s="27">
        <v>627</v>
      </c>
      <c r="C17" s="26" t="s">
        <v>83</v>
      </c>
      <c r="D17" s="133">
        <v>0.02</v>
      </c>
      <c r="E17" s="146">
        <v>160.01599999999999</v>
      </c>
      <c r="F17" s="146">
        <v>160.01599999999999</v>
      </c>
      <c r="G17" s="143">
        <f t="shared" si="0"/>
        <v>160.01599999999999</v>
      </c>
      <c r="J17" s="53"/>
    </row>
    <row r="18" spans="1:10" ht="12.95" customHeight="1">
      <c r="A18" s="27"/>
      <c r="B18" s="31">
        <v>631001</v>
      </c>
      <c r="C18" s="26" t="s">
        <v>84</v>
      </c>
      <c r="D18" s="115"/>
      <c r="E18" s="146">
        <v>830.08299999999997</v>
      </c>
      <c r="F18" s="146">
        <v>830.08299999999997</v>
      </c>
      <c r="G18" s="143">
        <f t="shared" si="0"/>
        <v>830.08299999999997</v>
      </c>
      <c r="J18" s="53"/>
    </row>
    <row r="19" spans="1:10" ht="12.95" customHeight="1">
      <c r="A19" s="27"/>
      <c r="B19" s="31">
        <v>632001</v>
      </c>
      <c r="C19" s="26" t="s">
        <v>85</v>
      </c>
      <c r="D19" s="107"/>
      <c r="E19" s="146">
        <v>6700.67</v>
      </c>
      <c r="F19" s="146">
        <v>6700.67</v>
      </c>
      <c r="G19" s="143">
        <f t="shared" si="0"/>
        <v>6700.67</v>
      </c>
      <c r="J19" s="53"/>
    </row>
    <row r="20" spans="1:10" ht="12.95" customHeight="1">
      <c r="A20" s="27"/>
      <c r="B20" s="31">
        <v>632002</v>
      </c>
      <c r="C20" s="26" t="s">
        <v>86</v>
      </c>
      <c r="D20" s="107"/>
      <c r="E20" s="146">
        <v>332.03320000000002</v>
      </c>
      <c r="F20" s="146">
        <v>332.03320000000002</v>
      </c>
      <c r="G20" s="143">
        <f t="shared" si="0"/>
        <v>332.03320000000002</v>
      </c>
      <c r="J20" s="53"/>
    </row>
    <row r="21" spans="1:10" ht="12.95" customHeight="1">
      <c r="A21" s="27"/>
      <c r="B21" s="31">
        <v>632003</v>
      </c>
      <c r="C21" s="26" t="s">
        <v>87</v>
      </c>
      <c r="D21" s="107"/>
      <c r="E21" s="146">
        <v>1660.1659999999999</v>
      </c>
      <c r="F21" s="146">
        <v>1660.1659999999999</v>
      </c>
      <c r="G21" s="143">
        <f t="shared" si="0"/>
        <v>1660.1659999999999</v>
      </c>
      <c r="J21" s="53"/>
    </row>
    <row r="22" spans="1:10" ht="12.95" customHeight="1">
      <c r="A22" s="27"/>
      <c r="B22" s="31">
        <v>632004</v>
      </c>
      <c r="C22" s="26" t="s">
        <v>287</v>
      </c>
      <c r="D22" s="107"/>
      <c r="E22" s="146">
        <v>465.04649999999998</v>
      </c>
      <c r="F22" s="146">
        <v>465.04649999999998</v>
      </c>
      <c r="G22" s="143">
        <f t="shared" si="0"/>
        <v>465.04649999999998</v>
      </c>
      <c r="J22" s="53"/>
    </row>
    <row r="23" spans="1:10" ht="12.95" customHeight="1">
      <c r="A23" s="27"/>
      <c r="B23" s="31">
        <v>633001</v>
      </c>
      <c r="C23" s="26" t="s">
        <v>88</v>
      </c>
      <c r="D23" s="107"/>
      <c r="E23" s="146">
        <v>200.02</v>
      </c>
      <c r="F23" s="146">
        <v>200.02</v>
      </c>
      <c r="G23" s="143">
        <f t="shared" si="0"/>
        <v>200.02</v>
      </c>
      <c r="J23" s="53"/>
    </row>
    <row r="24" spans="1:10" ht="12.95" customHeight="1">
      <c r="A24" s="27"/>
      <c r="B24" s="31">
        <v>633002</v>
      </c>
      <c r="C24" s="26" t="s">
        <v>89</v>
      </c>
      <c r="D24" s="107"/>
      <c r="E24" s="146">
        <v>166.01660000000001</v>
      </c>
      <c r="F24" s="146">
        <v>166.01660000000001</v>
      </c>
      <c r="G24" s="143">
        <f t="shared" si="0"/>
        <v>166.01660000000001</v>
      </c>
      <c r="J24" s="53"/>
    </row>
    <row r="25" spans="1:10" ht="12.95" customHeight="1">
      <c r="A25" s="27"/>
      <c r="B25" s="31">
        <v>633003</v>
      </c>
      <c r="C25" s="26" t="s">
        <v>90</v>
      </c>
      <c r="D25" s="107"/>
      <c r="E25" s="146">
        <v>33.003300000000003</v>
      </c>
      <c r="F25" s="146">
        <v>33.003300000000003</v>
      </c>
      <c r="G25" s="143">
        <f t="shared" si="0"/>
        <v>33.003300000000003</v>
      </c>
      <c r="J25" s="53"/>
    </row>
    <row r="26" spans="1:10" ht="12.95" customHeight="1">
      <c r="A26" s="27"/>
      <c r="B26" s="31">
        <v>633004</v>
      </c>
      <c r="C26" s="26" t="s">
        <v>91</v>
      </c>
      <c r="D26" s="107"/>
      <c r="E26" s="146">
        <v>200.02</v>
      </c>
      <c r="F26" s="146">
        <v>200.02</v>
      </c>
      <c r="G26" s="143">
        <f t="shared" si="0"/>
        <v>200.02</v>
      </c>
      <c r="J26" s="53"/>
    </row>
    <row r="27" spans="1:10" ht="12.95" customHeight="1">
      <c r="A27" s="27"/>
      <c r="B27" s="31">
        <v>633005</v>
      </c>
      <c r="C27" s="26" t="s">
        <v>92</v>
      </c>
      <c r="D27" s="107"/>
      <c r="E27" s="146">
        <v>300.02999999999997</v>
      </c>
      <c r="F27" s="146">
        <v>300.02999999999997</v>
      </c>
      <c r="G27" s="143">
        <f t="shared" si="0"/>
        <v>300.02999999999997</v>
      </c>
      <c r="J27" s="53"/>
    </row>
    <row r="28" spans="1:10" s="3" customFormat="1" ht="12.95" customHeight="1">
      <c r="A28" s="27"/>
      <c r="B28" s="31">
        <v>633006</v>
      </c>
      <c r="C28" s="26" t="s">
        <v>93</v>
      </c>
      <c r="D28" s="107"/>
      <c r="E28" s="147">
        <v>1000.1</v>
      </c>
      <c r="F28" s="147">
        <v>1000.1</v>
      </c>
      <c r="G28" s="143">
        <f t="shared" si="0"/>
        <v>1000.1</v>
      </c>
      <c r="J28" s="129"/>
    </row>
    <row r="29" spans="1:10" ht="12.95" customHeight="1">
      <c r="A29" s="27"/>
      <c r="B29" s="31">
        <v>633009</v>
      </c>
      <c r="C29" s="26" t="s">
        <v>94</v>
      </c>
      <c r="D29" s="107"/>
      <c r="E29" s="146">
        <v>500.05</v>
      </c>
      <c r="F29" s="146">
        <v>500.05</v>
      </c>
      <c r="G29" s="143">
        <f t="shared" si="0"/>
        <v>500.05</v>
      </c>
      <c r="J29" s="53"/>
    </row>
    <row r="30" spans="1:10" ht="12.95" customHeight="1">
      <c r="A30" s="27"/>
      <c r="B30" s="31">
        <v>633010</v>
      </c>
      <c r="C30" s="26" t="s">
        <v>95</v>
      </c>
      <c r="D30" s="107"/>
      <c r="E30" s="146">
        <v>199.01990000000001</v>
      </c>
      <c r="F30" s="146">
        <v>199.01990000000001</v>
      </c>
      <c r="G30" s="143">
        <f t="shared" si="0"/>
        <v>199.01990000000001</v>
      </c>
      <c r="J30" s="53"/>
    </row>
    <row r="31" spans="1:10" ht="12.95" customHeight="1">
      <c r="A31" s="27"/>
      <c r="B31" s="31">
        <v>633013</v>
      </c>
      <c r="C31" s="26" t="s">
        <v>96</v>
      </c>
      <c r="D31" s="107"/>
      <c r="E31" s="146">
        <v>300.02999999999997</v>
      </c>
      <c r="F31" s="146">
        <v>300.02999999999997</v>
      </c>
      <c r="G31" s="143">
        <f t="shared" si="0"/>
        <v>300.02999999999997</v>
      </c>
      <c r="J31" s="53"/>
    </row>
    <row r="32" spans="1:10" ht="12.95" customHeight="1">
      <c r="A32" s="27"/>
      <c r="B32" s="31">
        <v>633015</v>
      </c>
      <c r="C32" s="26" t="s">
        <v>97</v>
      </c>
      <c r="D32" s="107"/>
      <c r="E32" s="146">
        <v>700.06999999999994</v>
      </c>
      <c r="F32" s="146">
        <v>700.06999999999994</v>
      </c>
      <c r="G32" s="143">
        <f t="shared" si="0"/>
        <v>700.06999999999994</v>
      </c>
      <c r="J32" s="53"/>
    </row>
    <row r="33" spans="1:10" ht="12.95" customHeight="1">
      <c r="A33" s="27"/>
      <c r="B33" s="31">
        <v>633016</v>
      </c>
      <c r="C33" s="26" t="s">
        <v>126</v>
      </c>
      <c r="D33" s="107"/>
      <c r="E33" s="146">
        <v>664.06640000000004</v>
      </c>
      <c r="F33" s="146">
        <v>664.06640000000004</v>
      </c>
      <c r="G33" s="143">
        <f t="shared" si="0"/>
        <v>664.06640000000004</v>
      </c>
      <c r="J33" s="53"/>
    </row>
    <row r="34" spans="1:10" ht="12.95" customHeight="1">
      <c r="A34" s="27"/>
      <c r="B34" s="31">
        <v>633019</v>
      </c>
      <c r="C34" s="26" t="s">
        <v>98</v>
      </c>
      <c r="D34" s="107"/>
      <c r="E34" s="146">
        <v>0</v>
      </c>
      <c r="F34" s="146">
        <v>0</v>
      </c>
      <c r="G34" s="143">
        <f>E34*$G$3</f>
        <v>0</v>
      </c>
      <c r="J34" s="53"/>
    </row>
    <row r="35" spans="1:10" ht="12.95" customHeight="1">
      <c r="A35" s="27"/>
      <c r="B35" s="31">
        <v>634001</v>
      </c>
      <c r="C35" s="40" t="s">
        <v>350</v>
      </c>
      <c r="D35" s="107"/>
      <c r="E35" s="146">
        <v>2700.27</v>
      </c>
      <c r="F35" s="146">
        <v>2700.27</v>
      </c>
      <c r="G35" s="143">
        <f t="shared" si="0"/>
        <v>2700.27</v>
      </c>
      <c r="J35" s="53"/>
    </row>
    <row r="36" spans="1:10" ht="12.95" customHeight="1">
      <c r="A36" s="27"/>
      <c r="B36" s="31">
        <v>634002</v>
      </c>
      <c r="C36" s="26" t="s">
        <v>311</v>
      </c>
      <c r="D36" s="107"/>
      <c r="E36" s="146">
        <v>1500.15</v>
      </c>
      <c r="F36" s="146">
        <v>1500.15</v>
      </c>
      <c r="G36" s="143">
        <f t="shared" si="0"/>
        <v>1500.15</v>
      </c>
      <c r="J36" s="53"/>
    </row>
    <row r="37" spans="1:10" ht="12.95" customHeight="1">
      <c r="A37" s="27"/>
      <c r="B37" s="31">
        <v>634003</v>
      </c>
      <c r="C37" s="26" t="s">
        <v>310</v>
      </c>
      <c r="D37" s="107"/>
      <c r="E37" s="146">
        <v>600.05999999999995</v>
      </c>
      <c r="F37" s="146">
        <v>600.05999999999995</v>
      </c>
      <c r="G37" s="143">
        <f t="shared" si="0"/>
        <v>600.05999999999995</v>
      </c>
      <c r="J37" s="53"/>
    </row>
    <row r="38" spans="1:10" ht="12.95" customHeight="1">
      <c r="A38" s="27"/>
      <c r="B38" s="31">
        <v>634004</v>
      </c>
      <c r="C38" s="26" t="s">
        <v>99</v>
      </c>
      <c r="D38" s="107"/>
      <c r="E38" s="146">
        <v>0</v>
      </c>
      <c r="F38" s="146">
        <v>0</v>
      </c>
      <c r="G38" s="143">
        <f t="shared" si="0"/>
        <v>0</v>
      </c>
      <c r="J38" s="53"/>
    </row>
    <row r="39" spans="1:10" ht="12.95" customHeight="1">
      <c r="A39" s="27"/>
      <c r="B39" s="31">
        <v>634005</v>
      </c>
      <c r="C39" s="26" t="s">
        <v>100</v>
      </c>
      <c r="D39" s="107"/>
      <c r="E39" s="146">
        <v>60.006</v>
      </c>
      <c r="F39" s="146">
        <v>60.006</v>
      </c>
      <c r="G39" s="143">
        <f t="shared" si="0"/>
        <v>60.006</v>
      </c>
      <c r="J39" s="53"/>
    </row>
    <row r="40" spans="1:10" ht="12.95" customHeight="1">
      <c r="A40" s="27"/>
      <c r="B40" s="31">
        <v>635001</v>
      </c>
      <c r="C40" s="26" t="s">
        <v>101</v>
      </c>
      <c r="D40" s="107"/>
      <c r="E40" s="146">
        <v>0</v>
      </c>
      <c r="F40" s="146">
        <v>0</v>
      </c>
      <c r="G40" s="143">
        <f t="shared" si="0"/>
        <v>0</v>
      </c>
      <c r="J40" s="53"/>
    </row>
    <row r="41" spans="1:10" ht="12.95" customHeight="1">
      <c r="A41" s="27"/>
      <c r="B41" s="31">
        <v>635002</v>
      </c>
      <c r="C41" s="26" t="s">
        <v>102</v>
      </c>
      <c r="D41" s="107"/>
      <c r="E41" s="146">
        <v>130.01300000000001</v>
      </c>
      <c r="F41" s="146">
        <v>130.01300000000001</v>
      </c>
      <c r="G41" s="143">
        <f t="shared" si="0"/>
        <v>130.01300000000001</v>
      </c>
      <c r="J41" s="53"/>
    </row>
    <row r="42" spans="1:10" ht="12.95" customHeight="1">
      <c r="A42" s="27"/>
      <c r="B42" s="31">
        <v>635003</v>
      </c>
      <c r="C42" s="26" t="s">
        <v>103</v>
      </c>
      <c r="D42" s="107"/>
      <c r="E42" s="146">
        <v>130.01300000000001</v>
      </c>
      <c r="F42" s="146">
        <v>130.01300000000001</v>
      </c>
      <c r="G42" s="143">
        <f t="shared" si="0"/>
        <v>130.01300000000001</v>
      </c>
      <c r="J42" s="53"/>
    </row>
    <row r="43" spans="1:10" ht="12.95" customHeight="1">
      <c r="A43" s="27"/>
      <c r="B43" s="31">
        <v>635004</v>
      </c>
      <c r="C43" s="26" t="s">
        <v>104</v>
      </c>
      <c r="D43" s="107"/>
      <c r="E43" s="146">
        <v>130.01300000000001</v>
      </c>
      <c r="F43" s="146">
        <v>130.01300000000001</v>
      </c>
      <c r="G43" s="143">
        <f t="shared" si="0"/>
        <v>130.01300000000001</v>
      </c>
      <c r="J43" s="53"/>
    </row>
    <row r="44" spans="1:10" ht="12.95" customHeight="1">
      <c r="A44" s="27"/>
      <c r="B44" s="31">
        <v>635006</v>
      </c>
      <c r="C44" s="26" t="s">
        <v>105</v>
      </c>
      <c r="D44" s="107"/>
      <c r="E44" s="146">
        <v>500.05</v>
      </c>
      <c r="F44" s="146">
        <v>500.05</v>
      </c>
      <c r="G44" s="143">
        <f>E44*$G$3</f>
        <v>500.05</v>
      </c>
      <c r="J44" s="53"/>
    </row>
    <row r="45" spans="1:10" ht="12.95" customHeight="1">
      <c r="A45" s="27"/>
      <c r="B45" s="31">
        <v>636001</v>
      </c>
      <c r="C45" s="40" t="s">
        <v>358</v>
      </c>
      <c r="D45" s="107"/>
      <c r="E45" s="146">
        <v>110.011</v>
      </c>
      <c r="F45" s="146">
        <v>110.011</v>
      </c>
      <c r="G45" s="143">
        <f>E45*$G$3</f>
        <v>110.011</v>
      </c>
      <c r="J45" s="53"/>
    </row>
    <row r="46" spans="1:10" ht="12.95" customHeight="1">
      <c r="A46" s="27"/>
      <c r="B46" s="31">
        <v>636004</v>
      </c>
      <c r="C46" s="26" t="s">
        <v>106</v>
      </c>
      <c r="D46" s="107"/>
      <c r="E46" s="146">
        <v>308.0308</v>
      </c>
      <c r="F46" s="146">
        <v>308.0308</v>
      </c>
      <c r="G46" s="143">
        <f t="shared" si="0"/>
        <v>308.0308</v>
      </c>
      <c r="J46" s="53"/>
    </row>
    <row r="47" spans="1:10" ht="12.95" customHeight="1">
      <c r="A47" s="27"/>
      <c r="B47" s="31">
        <v>636006</v>
      </c>
      <c r="C47" s="26" t="s">
        <v>107</v>
      </c>
      <c r="D47" s="107"/>
      <c r="E47" s="146">
        <v>0</v>
      </c>
      <c r="F47" s="146">
        <v>0</v>
      </c>
      <c r="G47" s="143">
        <f t="shared" si="0"/>
        <v>0</v>
      </c>
      <c r="J47" s="53"/>
    </row>
    <row r="48" spans="1:10" ht="12.95" customHeight="1">
      <c r="A48" s="27"/>
      <c r="B48" s="31">
        <v>636007</v>
      </c>
      <c r="C48" s="26" t="s">
        <v>108</v>
      </c>
      <c r="D48" s="107"/>
      <c r="E48" s="146">
        <v>0</v>
      </c>
      <c r="F48" s="146">
        <v>0</v>
      </c>
      <c r="G48" s="143">
        <f t="shared" si="0"/>
        <v>0</v>
      </c>
      <c r="J48" s="53"/>
    </row>
    <row r="49" spans="1:10" ht="12.95" customHeight="1">
      <c r="A49" s="27"/>
      <c r="B49" s="31">
        <v>636008</v>
      </c>
      <c r="C49" s="26" t="s">
        <v>109</v>
      </c>
      <c r="D49" s="107"/>
      <c r="E49" s="146">
        <v>0</v>
      </c>
      <c r="F49" s="146">
        <v>0</v>
      </c>
      <c r="G49" s="143">
        <f t="shared" si="0"/>
        <v>0</v>
      </c>
      <c r="J49" s="53"/>
    </row>
    <row r="50" spans="1:10" ht="12.95" customHeight="1">
      <c r="A50" s="27"/>
      <c r="B50" s="31">
        <v>637001</v>
      </c>
      <c r="C50" s="26" t="s">
        <v>110</v>
      </c>
      <c r="D50" s="107"/>
      <c r="E50" s="146">
        <v>500.05</v>
      </c>
      <c r="F50" s="146">
        <v>500.05</v>
      </c>
      <c r="G50" s="143">
        <f t="shared" si="0"/>
        <v>500.05</v>
      </c>
      <c r="J50" s="53"/>
    </row>
    <row r="51" spans="1:10" ht="12.95" customHeight="1">
      <c r="A51" s="27"/>
      <c r="B51" s="31">
        <v>637002</v>
      </c>
      <c r="C51" s="26" t="s">
        <v>111</v>
      </c>
      <c r="D51" s="107"/>
      <c r="E51" s="146">
        <v>164.0164</v>
      </c>
      <c r="F51" s="146">
        <v>164.0164</v>
      </c>
      <c r="G51" s="143">
        <f t="shared" si="0"/>
        <v>164.0164</v>
      </c>
      <c r="J51" s="53"/>
    </row>
    <row r="52" spans="1:10" ht="12.95" customHeight="1">
      <c r="A52" s="27"/>
      <c r="B52" s="31">
        <v>637003</v>
      </c>
      <c r="C52" s="26" t="s">
        <v>112</v>
      </c>
      <c r="D52" s="107"/>
      <c r="E52" s="146">
        <v>66.006600000000006</v>
      </c>
      <c r="F52" s="146">
        <v>66.006600000000006</v>
      </c>
      <c r="G52" s="143">
        <f t="shared" si="0"/>
        <v>66.006600000000006</v>
      </c>
      <c r="J52" s="53"/>
    </row>
    <row r="53" spans="1:10" ht="12.95" customHeight="1">
      <c r="A53" s="27"/>
      <c r="B53" s="31">
        <v>637004</v>
      </c>
      <c r="C53" s="26" t="s">
        <v>113</v>
      </c>
      <c r="D53" s="107"/>
      <c r="E53" s="146">
        <v>2000.2</v>
      </c>
      <c r="F53" s="146">
        <v>2000.2</v>
      </c>
      <c r="G53" s="143">
        <f t="shared" si="0"/>
        <v>2000.2</v>
      </c>
      <c r="J53" s="53"/>
    </row>
    <row r="54" spans="1:10" ht="12.95" customHeight="1">
      <c r="A54" s="27"/>
      <c r="B54" s="31" t="s">
        <v>114</v>
      </c>
      <c r="C54" s="26" t="s">
        <v>115</v>
      </c>
      <c r="D54" s="107"/>
      <c r="E54" s="146">
        <v>4700.47</v>
      </c>
      <c r="F54" s="146">
        <v>4700.47</v>
      </c>
      <c r="G54" s="143">
        <f t="shared" si="0"/>
        <v>4700.47</v>
      </c>
      <c r="J54" s="53"/>
    </row>
    <row r="55" spans="1:10" ht="12.95" customHeight="1">
      <c r="A55" s="27"/>
      <c r="B55" s="31">
        <v>637005</v>
      </c>
      <c r="C55" s="26" t="s">
        <v>116</v>
      </c>
      <c r="D55" s="107"/>
      <c r="E55" s="146">
        <v>1500.15</v>
      </c>
      <c r="F55" s="146">
        <v>1500.15</v>
      </c>
      <c r="G55" s="143">
        <f t="shared" si="0"/>
        <v>1500.15</v>
      </c>
      <c r="J55" s="53"/>
    </row>
    <row r="56" spans="1:10" ht="12.95" customHeight="1">
      <c r="A56" s="27"/>
      <c r="B56" s="31">
        <v>637006</v>
      </c>
      <c r="C56" s="26" t="s">
        <v>117</v>
      </c>
      <c r="D56" s="107"/>
      <c r="E56" s="146">
        <v>0</v>
      </c>
      <c r="F56" s="146">
        <v>0</v>
      </c>
      <c r="G56" s="143">
        <f t="shared" si="0"/>
        <v>0</v>
      </c>
      <c r="J56" s="53"/>
    </row>
    <row r="57" spans="1:10" ht="12.95" customHeight="1">
      <c r="A57" s="27"/>
      <c r="B57" s="31">
        <v>637007</v>
      </c>
      <c r="C57" s="26" t="s">
        <v>84</v>
      </c>
      <c r="D57" s="107"/>
      <c r="E57" s="146">
        <v>350.03499999999997</v>
      </c>
      <c r="F57" s="146">
        <v>350.03499999999997</v>
      </c>
      <c r="G57" s="143">
        <f>E57*$G$3</f>
        <v>350.03499999999997</v>
      </c>
      <c r="J57" s="53"/>
    </row>
    <row r="58" spans="1:10" ht="12.95" customHeight="1">
      <c r="A58" s="27"/>
      <c r="B58" s="31">
        <v>637011</v>
      </c>
      <c r="C58" s="26" t="s">
        <v>118</v>
      </c>
      <c r="D58" s="107"/>
      <c r="E58" s="146">
        <v>332.03320000000002</v>
      </c>
      <c r="F58" s="146">
        <v>332.03320000000002</v>
      </c>
      <c r="G58" s="143">
        <f t="shared" si="0"/>
        <v>332.03320000000002</v>
      </c>
      <c r="J58" s="53"/>
    </row>
    <row r="59" spans="1:10" ht="12.95" customHeight="1">
      <c r="A59" s="27"/>
      <c r="B59" s="31">
        <v>637012</v>
      </c>
      <c r="C59" s="26" t="s">
        <v>119</v>
      </c>
      <c r="D59" s="107"/>
      <c r="E59" s="146">
        <v>763.07629999999995</v>
      </c>
      <c r="F59" s="146">
        <v>763.07629999999995</v>
      </c>
      <c r="G59" s="143">
        <f t="shared" si="0"/>
        <v>763.07629999999995</v>
      </c>
      <c r="J59" s="53"/>
    </row>
    <row r="60" spans="1:10" ht="12.95" customHeight="1">
      <c r="A60" s="27"/>
      <c r="B60" s="31">
        <v>637014</v>
      </c>
      <c r="C60" s="26" t="s">
        <v>120</v>
      </c>
      <c r="D60" s="107"/>
      <c r="E60" s="146">
        <v>3000.3</v>
      </c>
      <c r="F60" s="146">
        <v>3000.3</v>
      </c>
      <c r="G60" s="143">
        <f t="shared" si="0"/>
        <v>3000.3</v>
      </c>
      <c r="J60" s="53"/>
    </row>
    <row r="61" spans="1:10" ht="12.95" customHeight="1">
      <c r="A61" s="27"/>
      <c r="B61" s="31">
        <v>637015</v>
      </c>
      <c r="C61" s="26" t="s">
        <v>121</v>
      </c>
      <c r="D61" s="107"/>
      <c r="E61" s="146">
        <v>980.09799999999996</v>
      </c>
      <c r="F61" s="146">
        <v>980.09799999999996</v>
      </c>
      <c r="G61" s="143">
        <f t="shared" si="0"/>
        <v>980.09799999999996</v>
      </c>
      <c r="J61" s="53"/>
    </row>
    <row r="62" spans="1:10" ht="12.95" customHeight="1">
      <c r="A62" s="27"/>
      <c r="B62" s="31">
        <v>637016</v>
      </c>
      <c r="C62" s="26" t="s">
        <v>122</v>
      </c>
      <c r="D62" s="107"/>
      <c r="E62" s="146">
        <v>600.05999999999995</v>
      </c>
      <c r="F62" s="146">
        <v>600.05999999999995</v>
      </c>
      <c r="G62" s="143">
        <f t="shared" si="0"/>
        <v>600.05999999999995</v>
      </c>
      <c r="J62" s="53"/>
    </row>
    <row r="63" spans="1:10" ht="12.95" customHeight="1">
      <c r="A63" s="27"/>
      <c r="B63" s="31">
        <v>637026</v>
      </c>
      <c r="C63" s="26" t="s">
        <v>123</v>
      </c>
      <c r="D63" s="107"/>
      <c r="E63" s="146">
        <v>0</v>
      </c>
      <c r="F63" s="146">
        <v>0</v>
      </c>
      <c r="G63" s="143">
        <f t="shared" si="0"/>
        <v>0</v>
      </c>
      <c r="J63" s="53"/>
    </row>
    <row r="64" spans="1:10" ht="12.95" customHeight="1">
      <c r="A64" s="27"/>
      <c r="B64" s="31">
        <v>637027</v>
      </c>
      <c r="C64" s="26" t="s">
        <v>124</v>
      </c>
      <c r="D64" s="107"/>
      <c r="E64" s="146">
        <v>0</v>
      </c>
      <c r="F64" s="146">
        <v>0</v>
      </c>
      <c r="G64" s="143">
        <f t="shared" si="0"/>
        <v>0</v>
      </c>
      <c r="J64" s="53"/>
    </row>
    <row r="65" spans="1:10" ht="12.95" customHeight="1">
      <c r="A65" s="27"/>
      <c r="B65" s="31">
        <v>637031</v>
      </c>
      <c r="C65" s="26" t="s">
        <v>125</v>
      </c>
      <c r="D65" s="107"/>
      <c r="E65" s="146">
        <v>0</v>
      </c>
      <c r="F65" s="146">
        <v>0</v>
      </c>
      <c r="G65" s="143">
        <f t="shared" si="0"/>
        <v>0</v>
      </c>
      <c r="J65" s="53"/>
    </row>
    <row r="66" spans="1:10" ht="12.95" customHeight="1">
      <c r="A66" s="27"/>
      <c r="B66" s="31">
        <v>637035</v>
      </c>
      <c r="C66" s="40" t="s">
        <v>359</v>
      </c>
      <c r="D66" s="107"/>
      <c r="E66" s="146">
        <v>122.01219999999999</v>
      </c>
      <c r="F66" s="146">
        <v>122.01219999999999</v>
      </c>
      <c r="G66" s="143">
        <f>E66*$G$3</f>
        <v>122.01219999999999</v>
      </c>
      <c r="J66" s="53"/>
    </row>
    <row r="67" spans="1:10" ht="12.95" customHeight="1">
      <c r="A67" s="27"/>
      <c r="B67" s="31">
        <v>642001</v>
      </c>
      <c r="C67" s="26" t="s">
        <v>127</v>
      </c>
      <c r="D67" s="107"/>
      <c r="E67" s="146">
        <v>0</v>
      </c>
      <c r="F67" s="146">
        <v>0</v>
      </c>
      <c r="G67" s="143">
        <f t="shared" si="0"/>
        <v>0</v>
      </c>
      <c r="J67" s="53"/>
    </row>
    <row r="68" spans="1:10" ht="12.95" customHeight="1">
      <c r="A68" s="27"/>
      <c r="B68" s="31">
        <v>642006</v>
      </c>
      <c r="C68" s="26" t="s">
        <v>128</v>
      </c>
      <c r="D68" s="107"/>
      <c r="E68" s="146">
        <v>660.06600000000003</v>
      </c>
      <c r="F68" s="146">
        <v>660.06600000000003</v>
      </c>
      <c r="G68" s="143">
        <f t="shared" si="0"/>
        <v>660.06600000000003</v>
      </c>
      <c r="J68" s="53"/>
    </row>
    <row r="69" spans="1:10" ht="12.95" customHeight="1">
      <c r="A69" s="27"/>
      <c r="B69" s="31">
        <v>642007</v>
      </c>
      <c r="C69" s="26" t="s">
        <v>281</v>
      </c>
      <c r="D69" s="107"/>
      <c r="E69" s="146">
        <v>0</v>
      </c>
      <c r="F69" s="146">
        <v>0</v>
      </c>
      <c r="G69" s="143">
        <f t="shared" si="0"/>
        <v>0</v>
      </c>
      <c r="J69" s="53"/>
    </row>
    <row r="70" spans="1:10" ht="12.95" customHeight="1">
      <c r="A70" s="27"/>
      <c r="B70" s="31">
        <v>642011</v>
      </c>
      <c r="C70" s="26" t="s">
        <v>129</v>
      </c>
      <c r="D70" s="107"/>
      <c r="E70" s="146">
        <v>0</v>
      </c>
      <c r="F70" s="146">
        <v>0</v>
      </c>
      <c r="G70" s="143">
        <f t="shared" si="0"/>
        <v>0</v>
      </c>
      <c r="J70" s="53"/>
    </row>
    <row r="71" spans="1:10" ht="12.95" customHeight="1">
      <c r="A71" s="27"/>
      <c r="B71" s="31">
        <v>642012</v>
      </c>
      <c r="C71" s="26" t="s">
        <v>130</v>
      </c>
      <c r="D71" s="107"/>
      <c r="E71" s="146">
        <v>0</v>
      </c>
      <c r="F71" s="146">
        <v>0</v>
      </c>
      <c r="G71" s="143">
        <f t="shared" si="0"/>
        <v>0</v>
      </c>
      <c r="J71" s="53"/>
    </row>
    <row r="72" spans="1:10" ht="12.95" customHeight="1">
      <c r="A72" s="27"/>
      <c r="B72" s="31">
        <v>642014</v>
      </c>
      <c r="C72" s="26" t="s">
        <v>131</v>
      </c>
      <c r="D72" s="107"/>
      <c r="E72" s="146">
        <v>0</v>
      </c>
      <c r="F72" s="146">
        <v>0</v>
      </c>
      <c r="G72" s="143">
        <f t="shared" si="0"/>
        <v>0</v>
      </c>
      <c r="J72" s="53"/>
    </row>
    <row r="73" spans="1:10" ht="12.95" customHeight="1">
      <c r="A73" s="27"/>
      <c r="B73" s="31">
        <v>642015</v>
      </c>
      <c r="C73" s="26" t="s">
        <v>132</v>
      </c>
      <c r="D73" s="107"/>
      <c r="E73" s="146">
        <v>0</v>
      </c>
      <c r="F73" s="146">
        <v>0</v>
      </c>
      <c r="G73" s="143">
        <f t="shared" si="0"/>
        <v>0</v>
      </c>
      <c r="J73" s="53"/>
    </row>
    <row r="74" spans="1:10" ht="12.95" customHeight="1">
      <c r="A74" s="27"/>
      <c r="B74" s="31">
        <v>651004</v>
      </c>
      <c r="C74" s="26" t="s">
        <v>133</v>
      </c>
      <c r="D74" s="107"/>
      <c r="E74" s="146">
        <v>0</v>
      </c>
      <c r="F74" s="146">
        <v>0</v>
      </c>
      <c r="G74" s="143">
        <f>E74*$G$3</f>
        <v>0</v>
      </c>
      <c r="J74" s="53"/>
    </row>
    <row r="75" spans="1:10" ht="12.95" customHeight="1">
      <c r="A75" s="27"/>
      <c r="B75" s="31">
        <v>653001</v>
      </c>
      <c r="C75" s="26" t="s">
        <v>134</v>
      </c>
      <c r="D75" s="107"/>
      <c r="E75" s="146">
        <v>0</v>
      </c>
      <c r="F75" s="146">
        <v>0</v>
      </c>
      <c r="G75" s="143">
        <f>E75*$G$3</f>
        <v>0</v>
      </c>
      <c r="J75" s="53"/>
    </row>
    <row r="76" spans="1:10" ht="12.95" customHeight="1">
      <c r="A76" s="27" t="s">
        <v>135</v>
      </c>
      <c r="B76" s="186" t="s">
        <v>322</v>
      </c>
      <c r="C76" s="187"/>
      <c r="D76" s="118"/>
      <c r="E76" s="148"/>
      <c r="F76" s="148"/>
      <c r="G76" s="120"/>
      <c r="J76" s="130"/>
    </row>
    <row r="77" spans="1:10" ht="12.95" customHeight="1">
      <c r="A77" s="27">
        <v>41</v>
      </c>
      <c r="B77" s="27" t="s">
        <v>136</v>
      </c>
      <c r="C77" s="26" t="s">
        <v>137</v>
      </c>
      <c r="D77" s="107"/>
      <c r="E77" s="146">
        <v>664.06640000000004</v>
      </c>
      <c r="F77" s="146">
        <v>664.06640000000004</v>
      </c>
      <c r="G77" s="143">
        <f>F77*$F$3</f>
        <v>664.13280664000001</v>
      </c>
      <c r="J77" s="53"/>
    </row>
    <row r="78" spans="1:10" ht="12.95" customHeight="1">
      <c r="A78" s="27"/>
      <c r="B78" s="31" t="s">
        <v>295</v>
      </c>
      <c r="C78" s="26" t="s">
        <v>138</v>
      </c>
      <c r="D78" s="107"/>
      <c r="E78" s="146">
        <v>0</v>
      </c>
      <c r="F78" s="146">
        <v>0</v>
      </c>
      <c r="G78" s="143">
        <f>F78*$F$3</f>
        <v>0</v>
      </c>
      <c r="J78" s="53"/>
    </row>
    <row r="79" spans="1:10" ht="12.95" customHeight="1">
      <c r="A79" s="27" t="s">
        <v>142</v>
      </c>
      <c r="B79" s="188" t="s">
        <v>323</v>
      </c>
      <c r="C79" s="189"/>
      <c r="D79" s="107"/>
      <c r="E79" s="100"/>
      <c r="F79" s="100"/>
      <c r="G79" s="108"/>
    </row>
    <row r="80" spans="1:10" ht="12.95" customHeight="1">
      <c r="A80" s="27">
        <v>41</v>
      </c>
      <c r="B80" s="27" t="s">
        <v>143</v>
      </c>
      <c r="C80" s="26" t="s">
        <v>144</v>
      </c>
      <c r="D80" s="107"/>
      <c r="E80" s="146">
        <v>5065.5064999999995</v>
      </c>
      <c r="F80" s="146">
        <v>5065.5064999999995</v>
      </c>
      <c r="G80" s="143">
        <f t="shared" ref="G80:G82" si="1">F80*$F$3</f>
        <v>5066.0130506499991</v>
      </c>
      <c r="J80" s="53"/>
    </row>
    <row r="81" spans="1:10" ht="12.95" customHeight="1">
      <c r="A81" s="27"/>
      <c r="B81" s="27" t="s">
        <v>145</v>
      </c>
      <c r="C81" s="26" t="s">
        <v>146</v>
      </c>
      <c r="D81" s="107"/>
      <c r="E81" s="146">
        <v>350.03499999999997</v>
      </c>
      <c r="F81" s="146">
        <v>350.03499999999997</v>
      </c>
      <c r="G81" s="143">
        <f t="shared" si="1"/>
        <v>350.07000349999998</v>
      </c>
      <c r="J81" s="53"/>
    </row>
    <row r="82" spans="1:10" ht="12.95" customHeight="1">
      <c r="A82" s="27" t="s">
        <v>147</v>
      </c>
      <c r="B82" s="27" t="s">
        <v>148</v>
      </c>
      <c r="C82" s="26" t="s">
        <v>149</v>
      </c>
      <c r="D82" s="107"/>
      <c r="E82" s="146">
        <v>54.005400000000002</v>
      </c>
      <c r="F82" s="146">
        <v>54.005400000000002</v>
      </c>
      <c r="G82" s="143">
        <f t="shared" si="1"/>
        <v>54.010800539999998</v>
      </c>
      <c r="J82" s="53"/>
    </row>
    <row r="83" spans="1:10" ht="12.95" customHeight="1">
      <c r="A83" s="27" t="s">
        <v>302</v>
      </c>
      <c r="B83" s="190" t="s">
        <v>324</v>
      </c>
      <c r="C83" s="191"/>
      <c r="D83" s="107"/>
      <c r="E83" s="100"/>
      <c r="F83" s="100"/>
      <c r="G83" s="109"/>
    </row>
    <row r="84" spans="1:10" ht="12.95" customHeight="1">
      <c r="A84" s="27" t="s">
        <v>74</v>
      </c>
      <c r="B84" s="31">
        <v>632001</v>
      </c>
      <c r="C84" s="26" t="s">
        <v>309</v>
      </c>
      <c r="D84" s="107"/>
      <c r="E84" s="146">
        <v>0</v>
      </c>
      <c r="F84" s="146">
        <v>0</v>
      </c>
      <c r="G84" s="143">
        <f t="shared" ref="G84:G92" si="2">F84*$F$3</f>
        <v>0</v>
      </c>
      <c r="J84" s="53"/>
    </row>
    <row r="85" spans="1:10" ht="12.95" customHeight="1">
      <c r="A85" s="27"/>
      <c r="B85" s="31">
        <v>634001</v>
      </c>
      <c r="C85" s="40" t="s">
        <v>325</v>
      </c>
      <c r="D85" s="107"/>
      <c r="E85" s="146">
        <v>1000</v>
      </c>
      <c r="F85" s="146">
        <v>1000</v>
      </c>
      <c r="G85" s="143">
        <v>1001</v>
      </c>
      <c r="J85" s="53"/>
    </row>
    <row r="86" spans="1:10" ht="12.95" customHeight="1">
      <c r="A86" s="27"/>
      <c r="B86" s="31">
        <v>634003</v>
      </c>
      <c r="C86" s="26" t="s">
        <v>121</v>
      </c>
      <c r="D86" s="107"/>
      <c r="E86" s="146">
        <v>307.03070000000002</v>
      </c>
      <c r="F86" s="146">
        <v>307.03070000000002</v>
      </c>
      <c r="G86" s="143">
        <f t="shared" si="2"/>
        <v>307.06140307000004</v>
      </c>
      <c r="J86" s="53"/>
    </row>
    <row r="87" spans="1:10" ht="12.95" customHeight="1">
      <c r="A87" s="27"/>
      <c r="B87" s="31">
        <v>634005</v>
      </c>
      <c r="C87" s="26" t="s">
        <v>150</v>
      </c>
      <c r="D87" s="107"/>
      <c r="E87" s="146">
        <v>80.007999999999996</v>
      </c>
      <c r="F87" s="146">
        <v>80.007999999999996</v>
      </c>
      <c r="G87" s="143">
        <f t="shared" si="2"/>
        <v>80.0160008</v>
      </c>
      <c r="J87" s="53"/>
    </row>
    <row r="88" spans="1:10" ht="12.95" customHeight="1">
      <c r="A88" s="27"/>
      <c r="B88" s="31">
        <v>635004</v>
      </c>
      <c r="C88" s="26" t="s">
        <v>151</v>
      </c>
      <c r="D88" s="107"/>
      <c r="E88" s="146">
        <v>200.02</v>
      </c>
      <c r="F88" s="146">
        <v>200.02</v>
      </c>
      <c r="G88" s="143">
        <f t="shared" si="2"/>
        <v>200.04000200000002</v>
      </c>
      <c r="J88" s="53"/>
    </row>
    <row r="89" spans="1:10" ht="12.95" customHeight="1">
      <c r="A89" s="27"/>
      <c r="B89" s="31">
        <v>635006</v>
      </c>
      <c r="C89" s="26" t="s">
        <v>152</v>
      </c>
      <c r="D89" s="107"/>
      <c r="E89" s="146">
        <v>0</v>
      </c>
      <c r="F89" s="146">
        <v>0</v>
      </c>
      <c r="G89" s="143">
        <f t="shared" si="2"/>
        <v>0</v>
      </c>
      <c r="J89" s="53"/>
    </row>
    <row r="90" spans="1:10" ht="12.95" customHeight="1">
      <c r="A90" s="27"/>
      <c r="B90" s="31">
        <v>637002</v>
      </c>
      <c r="C90" s="26" t="s">
        <v>153</v>
      </c>
      <c r="D90" s="107"/>
      <c r="E90" s="146">
        <v>1200.1199999999999</v>
      </c>
      <c r="F90" s="146">
        <v>1200.1199999999999</v>
      </c>
      <c r="G90" s="143">
        <f t="shared" si="2"/>
        <v>1200.240012</v>
      </c>
      <c r="J90" s="53"/>
    </row>
    <row r="91" spans="1:10" ht="12.95" customHeight="1">
      <c r="A91" s="27"/>
      <c r="B91" s="31">
        <v>637004</v>
      </c>
      <c r="C91" s="40" t="s">
        <v>113</v>
      </c>
      <c r="D91" s="107"/>
      <c r="E91" s="146">
        <v>600.05999999999995</v>
      </c>
      <c r="F91" s="146">
        <v>600.05999999999995</v>
      </c>
      <c r="G91" s="143">
        <f>F91*$F$3</f>
        <v>600.12000599999999</v>
      </c>
      <c r="J91" s="53"/>
    </row>
    <row r="92" spans="1:10" ht="12.95" customHeight="1">
      <c r="A92" s="27" t="s">
        <v>154</v>
      </c>
      <c r="B92" s="31">
        <v>637019</v>
      </c>
      <c r="C92" s="90" t="s">
        <v>308</v>
      </c>
      <c r="D92" s="107"/>
      <c r="E92" s="146">
        <v>0</v>
      </c>
      <c r="F92" s="146">
        <v>0</v>
      </c>
      <c r="G92" s="143">
        <f t="shared" si="2"/>
        <v>0</v>
      </c>
      <c r="J92" s="53"/>
    </row>
    <row r="93" spans="1:10" ht="12.95" customHeight="1">
      <c r="A93" s="27" t="s">
        <v>155</v>
      </c>
      <c r="B93" s="190" t="s">
        <v>307</v>
      </c>
      <c r="C93" s="191"/>
      <c r="D93" s="107"/>
      <c r="E93" s="100"/>
      <c r="F93" s="100"/>
      <c r="G93" s="109"/>
    </row>
    <row r="94" spans="1:10" ht="12.95" customHeight="1">
      <c r="A94" s="27">
        <v>41</v>
      </c>
      <c r="B94" s="31">
        <v>633006</v>
      </c>
      <c r="C94" s="40" t="s">
        <v>93</v>
      </c>
      <c r="D94" s="107"/>
      <c r="E94" s="146">
        <v>3562</v>
      </c>
      <c r="F94" s="146">
        <v>1000.1</v>
      </c>
      <c r="G94" s="143">
        <f>F94*$F$3</f>
        <v>1000.20001</v>
      </c>
      <c r="J94" s="53"/>
    </row>
    <row r="95" spans="1:10" ht="12.95" customHeight="1">
      <c r="A95" s="27"/>
      <c r="B95" s="31">
        <v>635006</v>
      </c>
      <c r="C95" s="26" t="s">
        <v>156</v>
      </c>
      <c r="D95" s="107"/>
      <c r="E95" s="146">
        <v>1000.1</v>
      </c>
      <c r="F95" s="146">
        <v>1000.1</v>
      </c>
      <c r="G95" s="143">
        <f>F95*$F$3</f>
        <v>1000.20001</v>
      </c>
      <c r="J95" s="53"/>
    </row>
    <row r="96" spans="1:10" ht="12.95" customHeight="1">
      <c r="A96" s="27" t="s">
        <v>286</v>
      </c>
      <c r="B96" s="190" t="s">
        <v>331</v>
      </c>
      <c r="C96" s="191"/>
      <c r="D96" s="107"/>
      <c r="E96" s="100"/>
      <c r="F96" s="100"/>
      <c r="G96" s="109"/>
    </row>
    <row r="97" spans="1:10" ht="12.95" customHeight="1">
      <c r="A97" s="27" t="s">
        <v>332</v>
      </c>
      <c r="B97" s="27">
        <v>611</v>
      </c>
      <c r="C97" s="40" t="s">
        <v>73</v>
      </c>
      <c r="D97" s="107"/>
      <c r="E97" s="146">
        <v>0</v>
      </c>
      <c r="F97" s="146">
        <v>0</v>
      </c>
      <c r="G97" s="143"/>
      <c r="J97" s="53"/>
    </row>
    <row r="98" spans="1:10" ht="12.95" customHeight="1">
      <c r="A98" s="27"/>
      <c r="B98" s="27">
        <v>623</v>
      </c>
      <c r="C98" s="28" t="s">
        <v>76</v>
      </c>
      <c r="D98" s="133">
        <v>0.1</v>
      </c>
      <c r="E98" s="146">
        <v>0</v>
      </c>
      <c r="F98" s="146">
        <v>0</v>
      </c>
      <c r="G98" s="143"/>
      <c r="J98" s="53"/>
    </row>
    <row r="99" spans="1:10" ht="12.95" customHeight="1">
      <c r="A99" s="27"/>
      <c r="B99" s="31">
        <v>625001</v>
      </c>
      <c r="C99" s="28" t="s">
        <v>77</v>
      </c>
      <c r="D99" s="134">
        <v>1.4E-2</v>
      </c>
      <c r="E99" s="146">
        <v>0</v>
      </c>
      <c r="F99" s="146">
        <v>0</v>
      </c>
      <c r="G99" s="143"/>
      <c r="J99" s="53"/>
    </row>
    <row r="100" spans="1:10" ht="12.95" customHeight="1">
      <c r="A100" s="27"/>
      <c r="B100" s="31">
        <v>625002</v>
      </c>
      <c r="C100" s="28" t="s">
        <v>140</v>
      </c>
      <c r="D100" s="133">
        <v>0.14000000000000001</v>
      </c>
      <c r="E100" s="146">
        <v>0</v>
      </c>
      <c r="F100" s="146">
        <v>0</v>
      </c>
      <c r="G100" s="143"/>
      <c r="J100" s="53"/>
    </row>
    <row r="101" spans="1:10" ht="12.95" customHeight="1">
      <c r="A101" s="27"/>
      <c r="B101" s="31">
        <v>625003</v>
      </c>
      <c r="C101" s="28" t="s">
        <v>79</v>
      </c>
      <c r="D101" s="134">
        <v>8.0000000000000002E-3</v>
      </c>
      <c r="E101" s="146">
        <v>0</v>
      </c>
      <c r="F101" s="146">
        <v>0</v>
      </c>
      <c r="G101" s="143"/>
      <c r="J101" s="53"/>
    </row>
    <row r="102" spans="1:10" ht="12.95" customHeight="1">
      <c r="A102" s="27"/>
      <c r="B102" s="31">
        <v>625004</v>
      </c>
      <c r="C102" s="28" t="s">
        <v>315</v>
      </c>
      <c r="D102" s="133">
        <v>0.03</v>
      </c>
      <c r="E102" s="146">
        <v>0</v>
      </c>
      <c r="F102" s="146">
        <v>0</v>
      </c>
      <c r="G102" s="143"/>
      <c r="J102" s="53"/>
    </row>
    <row r="103" spans="1:10" ht="12.95" customHeight="1">
      <c r="A103" s="27"/>
      <c r="B103" s="31">
        <v>625005</v>
      </c>
      <c r="C103" s="28" t="s">
        <v>81</v>
      </c>
      <c r="D103" s="133">
        <v>0.01</v>
      </c>
      <c r="E103" s="146">
        <v>0</v>
      </c>
      <c r="F103" s="146">
        <v>0</v>
      </c>
      <c r="G103" s="143"/>
      <c r="J103" s="53"/>
    </row>
    <row r="104" spans="1:10" ht="12.95" customHeight="1">
      <c r="A104" s="27"/>
      <c r="B104" s="31">
        <v>625007</v>
      </c>
      <c r="C104" s="28" t="s">
        <v>316</v>
      </c>
      <c r="D104" s="134">
        <v>4.7500000000000001E-2</v>
      </c>
      <c r="E104" s="146">
        <v>0</v>
      </c>
      <c r="F104" s="146">
        <v>0</v>
      </c>
      <c r="G104" s="143"/>
      <c r="J104" s="53"/>
    </row>
    <row r="105" spans="1:10" ht="12.95" customHeight="1">
      <c r="A105" s="27"/>
      <c r="B105" s="31">
        <v>637016</v>
      </c>
      <c r="C105" s="28" t="s">
        <v>175</v>
      </c>
      <c r="D105" s="135"/>
      <c r="E105" s="146">
        <v>0</v>
      </c>
      <c r="F105" s="146">
        <v>0</v>
      </c>
      <c r="G105" s="143"/>
      <c r="J105" s="53"/>
    </row>
    <row r="106" spans="1:10" ht="12.95" customHeight="1">
      <c r="A106" s="27" t="s">
        <v>157</v>
      </c>
      <c r="B106" s="190" t="s">
        <v>158</v>
      </c>
      <c r="C106" s="191"/>
      <c r="D106" s="115"/>
      <c r="E106" s="149"/>
      <c r="F106" s="149"/>
      <c r="G106" s="117"/>
      <c r="J106" s="131"/>
    </row>
    <row r="107" spans="1:10" ht="12.95" customHeight="1">
      <c r="A107" s="27" t="s">
        <v>74</v>
      </c>
      <c r="B107" s="31">
        <v>633006</v>
      </c>
      <c r="C107" s="40" t="s">
        <v>93</v>
      </c>
      <c r="D107" s="135"/>
      <c r="E107" s="146">
        <v>1350.135</v>
      </c>
      <c r="F107" s="146">
        <v>1350.135</v>
      </c>
      <c r="G107" s="143">
        <f t="shared" ref="G107:G114" si="3">F107*$F$3</f>
        <v>1350.2700135</v>
      </c>
      <c r="J107" s="53"/>
    </row>
    <row r="108" spans="1:10" ht="12.95" customHeight="1">
      <c r="A108" s="27" t="s">
        <v>74</v>
      </c>
      <c r="B108" s="31">
        <v>633015</v>
      </c>
      <c r="C108" s="26" t="s">
        <v>159</v>
      </c>
      <c r="D108" s="135"/>
      <c r="E108" s="146">
        <v>0</v>
      </c>
      <c r="F108" s="146">
        <v>0</v>
      </c>
      <c r="G108" s="143">
        <f t="shared" si="3"/>
        <v>0</v>
      </c>
      <c r="J108" s="53"/>
    </row>
    <row r="109" spans="1:10" ht="12.95" customHeight="1">
      <c r="A109" s="27"/>
      <c r="B109" s="31">
        <v>635006</v>
      </c>
      <c r="C109" s="26" t="s">
        <v>160</v>
      </c>
      <c r="D109" s="107"/>
      <c r="E109" s="146">
        <v>650.06499999999994</v>
      </c>
      <c r="F109" s="146">
        <v>650.06499999999994</v>
      </c>
      <c r="G109" s="143">
        <f t="shared" si="3"/>
        <v>650.13000649999992</v>
      </c>
      <c r="J109" s="53"/>
    </row>
    <row r="110" spans="1:10" ht="12.95" customHeight="1">
      <c r="A110" s="27"/>
      <c r="B110" s="31">
        <v>637004</v>
      </c>
      <c r="C110" s="26" t="s">
        <v>161</v>
      </c>
      <c r="D110" s="107"/>
      <c r="E110" s="146">
        <v>9501</v>
      </c>
      <c r="F110" s="146">
        <v>9501</v>
      </c>
      <c r="G110" s="143">
        <f t="shared" si="3"/>
        <v>9501.9501</v>
      </c>
      <c r="J110" s="53"/>
    </row>
    <row r="111" spans="1:10" ht="12.95" customHeight="1">
      <c r="A111" s="27"/>
      <c r="B111" s="31">
        <v>637012</v>
      </c>
      <c r="C111" s="26" t="s">
        <v>162</v>
      </c>
      <c r="D111" s="107"/>
      <c r="E111" s="146">
        <v>0</v>
      </c>
      <c r="F111" s="146">
        <v>0</v>
      </c>
      <c r="G111" s="143">
        <f t="shared" si="3"/>
        <v>0</v>
      </c>
      <c r="J111" s="53"/>
    </row>
    <row r="112" spans="1:10" ht="12.95" customHeight="1">
      <c r="A112" s="27" t="s">
        <v>163</v>
      </c>
      <c r="B112" s="31">
        <v>637004</v>
      </c>
      <c r="C112" s="26" t="s">
        <v>164</v>
      </c>
      <c r="D112" s="107"/>
      <c r="E112" s="146">
        <v>0</v>
      </c>
      <c r="F112" s="146">
        <v>0</v>
      </c>
      <c r="G112" s="143">
        <f t="shared" si="3"/>
        <v>0</v>
      </c>
      <c r="J112" s="53"/>
    </row>
    <row r="113" spans="1:10" ht="12.95" customHeight="1">
      <c r="A113" s="27" t="s">
        <v>165</v>
      </c>
      <c r="B113" s="31">
        <v>637004</v>
      </c>
      <c r="C113" s="26" t="s">
        <v>166</v>
      </c>
      <c r="D113" s="107"/>
      <c r="E113" s="146">
        <v>0</v>
      </c>
      <c r="F113" s="146">
        <v>0</v>
      </c>
      <c r="G113" s="143">
        <f t="shared" si="3"/>
        <v>0</v>
      </c>
      <c r="J113" s="53"/>
    </row>
    <row r="114" spans="1:10" ht="12.95" customHeight="1">
      <c r="A114" s="27" t="s">
        <v>167</v>
      </c>
      <c r="B114" s="27"/>
      <c r="C114" s="26" t="s">
        <v>168</v>
      </c>
      <c r="D114" s="107"/>
      <c r="E114" s="146">
        <v>0</v>
      </c>
      <c r="F114" s="146">
        <v>0</v>
      </c>
      <c r="G114" s="143">
        <f t="shared" si="3"/>
        <v>0</v>
      </c>
      <c r="J114" s="53"/>
    </row>
    <row r="115" spans="1:10" ht="12.95" customHeight="1">
      <c r="A115" s="98" t="s">
        <v>360</v>
      </c>
      <c r="B115" s="98" t="s">
        <v>361</v>
      </c>
      <c r="C115" s="123" t="s">
        <v>362</v>
      </c>
      <c r="E115" s="100"/>
      <c r="F115" s="100"/>
      <c r="G115"/>
    </row>
    <row r="116" spans="1:10" ht="12.95" customHeight="1">
      <c r="A116" s="99" t="s">
        <v>364</v>
      </c>
      <c r="B116" s="99" t="s">
        <v>363</v>
      </c>
      <c r="C116" s="99" t="s">
        <v>365</v>
      </c>
      <c r="D116" s="107"/>
      <c r="E116" s="146">
        <v>5640.5640000000003</v>
      </c>
      <c r="F116" s="146">
        <v>5640.5640000000003</v>
      </c>
      <c r="G116" s="143">
        <f t="shared" ref="G116:G131" si="4">F116*$F$3</f>
        <v>5641.1280563999999</v>
      </c>
      <c r="J116" s="53"/>
    </row>
    <row r="117" spans="1:10" ht="12.95" customHeight="1">
      <c r="A117" s="99" t="s">
        <v>366</v>
      </c>
      <c r="B117" s="99" t="s">
        <v>363</v>
      </c>
      <c r="C117" s="99" t="s">
        <v>365</v>
      </c>
      <c r="D117" s="107"/>
      <c r="E117" s="146">
        <v>1410.1410000000001</v>
      </c>
      <c r="F117" s="146">
        <v>1410.1410000000001</v>
      </c>
      <c r="G117" s="143">
        <f t="shared" si="4"/>
        <v>1410.2820141</v>
      </c>
      <c r="J117" s="53"/>
    </row>
    <row r="118" spans="1:10" ht="12.95" customHeight="1">
      <c r="A118" s="99" t="s">
        <v>364</v>
      </c>
      <c r="B118" s="99" t="s">
        <v>367</v>
      </c>
      <c r="C118" s="99" t="s">
        <v>368</v>
      </c>
      <c r="D118" s="133">
        <v>0.1</v>
      </c>
      <c r="E118" s="146">
        <v>376.0376</v>
      </c>
      <c r="F118" s="146">
        <v>376.0376</v>
      </c>
      <c r="G118" s="143">
        <f t="shared" si="4"/>
        <v>376.07520375999997</v>
      </c>
      <c r="J118" s="53"/>
    </row>
    <row r="119" spans="1:10" ht="12.95" customHeight="1">
      <c r="A119" s="99" t="s">
        <v>366</v>
      </c>
      <c r="B119" s="99" t="s">
        <v>367</v>
      </c>
      <c r="C119" s="99" t="s">
        <v>368</v>
      </c>
      <c r="D119" s="133">
        <v>0.1</v>
      </c>
      <c r="E119" s="146">
        <v>94.009399999999999</v>
      </c>
      <c r="F119" s="146">
        <v>94.009399999999999</v>
      </c>
      <c r="G119" s="143">
        <f t="shared" si="4"/>
        <v>94.018800939999991</v>
      </c>
      <c r="J119" s="53"/>
    </row>
    <row r="120" spans="1:10" ht="12.95" customHeight="1">
      <c r="A120" s="99" t="s">
        <v>364</v>
      </c>
      <c r="B120" s="99" t="s">
        <v>369</v>
      </c>
      <c r="C120" s="99" t="s">
        <v>370</v>
      </c>
      <c r="D120" s="133">
        <v>0.1</v>
      </c>
      <c r="E120" s="146">
        <v>94.009399999999999</v>
      </c>
      <c r="F120" s="146">
        <v>94.009399999999999</v>
      </c>
      <c r="G120" s="143">
        <f t="shared" si="4"/>
        <v>94.018800939999991</v>
      </c>
      <c r="J120" s="53"/>
    </row>
    <row r="121" spans="1:10" ht="12.95" customHeight="1">
      <c r="A121" s="99" t="s">
        <v>366</v>
      </c>
      <c r="B121" s="99" t="s">
        <v>369</v>
      </c>
      <c r="C121" s="99" t="s">
        <v>370</v>
      </c>
      <c r="D121" s="133">
        <v>0.1</v>
      </c>
      <c r="E121" s="146">
        <v>24.002400000000002</v>
      </c>
      <c r="F121" s="146">
        <v>24.002400000000002</v>
      </c>
      <c r="G121" s="143">
        <f t="shared" si="4"/>
        <v>24.004800240000002</v>
      </c>
      <c r="J121" s="53"/>
    </row>
    <row r="122" spans="1:10" ht="12.95" customHeight="1">
      <c r="A122" s="99" t="s">
        <v>364</v>
      </c>
      <c r="B122" s="99" t="s">
        <v>371</v>
      </c>
      <c r="C122" s="99" t="s">
        <v>77</v>
      </c>
      <c r="D122" s="134">
        <v>1.4E-2</v>
      </c>
      <c r="E122" s="146">
        <v>79.007899999999992</v>
      </c>
      <c r="F122" s="146">
        <v>79.007899999999992</v>
      </c>
      <c r="G122" s="143">
        <f t="shared" si="4"/>
        <v>79.015800789999986</v>
      </c>
      <c r="J122" s="53"/>
    </row>
    <row r="123" spans="1:10" ht="12.95" customHeight="1">
      <c r="A123" s="99" t="s">
        <v>366</v>
      </c>
      <c r="B123" s="99" t="s">
        <v>371</v>
      </c>
      <c r="C123" s="99" t="s">
        <v>77</v>
      </c>
      <c r="D123" s="134">
        <v>1.4E-2</v>
      </c>
      <c r="E123" s="146">
        <v>20.001999999999999</v>
      </c>
      <c r="F123" s="146">
        <v>20.001999999999999</v>
      </c>
      <c r="G123" s="143">
        <f t="shared" si="4"/>
        <v>20.0040002</v>
      </c>
      <c r="J123" s="53"/>
    </row>
    <row r="124" spans="1:10" ht="12.95" customHeight="1">
      <c r="A124" s="99" t="s">
        <v>364</v>
      </c>
      <c r="B124" s="99" t="s">
        <v>372</v>
      </c>
      <c r="C124" s="99" t="s">
        <v>140</v>
      </c>
      <c r="D124" s="133">
        <v>0.14000000000000001</v>
      </c>
      <c r="E124" s="146">
        <v>790.07899999999995</v>
      </c>
      <c r="F124" s="146">
        <v>790.07899999999995</v>
      </c>
      <c r="G124" s="143">
        <f t="shared" si="4"/>
        <v>790.15800789999992</v>
      </c>
      <c r="J124" s="53"/>
    </row>
    <row r="125" spans="1:10" ht="12.95" customHeight="1">
      <c r="A125" s="99" t="s">
        <v>366</v>
      </c>
      <c r="B125" s="99" t="s">
        <v>372</v>
      </c>
      <c r="C125" s="99" t="s">
        <v>140</v>
      </c>
      <c r="D125" s="133">
        <v>0.14000000000000001</v>
      </c>
      <c r="E125" s="146">
        <v>198.0198</v>
      </c>
      <c r="F125" s="146">
        <v>198.0198</v>
      </c>
      <c r="G125" s="143">
        <f t="shared" si="4"/>
        <v>198.03960198000001</v>
      </c>
      <c r="J125" s="53"/>
    </row>
    <row r="126" spans="1:10" ht="12.95" customHeight="1">
      <c r="A126" s="99" t="s">
        <v>364</v>
      </c>
      <c r="B126" s="99" t="s">
        <v>373</v>
      </c>
      <c r="C126" s="99" t="s">
        <v>79</v>
      </c>
      <c r="D126" s="134">
        <v>8.0000000000000002E-3</v>
      </c>
      <c r="E126" s="146">
        <v>45.0045</v>
      </c>
      <c r="F126" s="146">
        <v>45.0045</v>
      </c>
      <c r="G126" s="143">
        <f t="shared" si="4"/>
        <v>45.009000450000002</v>
      </c>
      <c r="J126" s="53"/>
    </row>
    <row r="127" spans="1:10" ht="12.95" customHeight="1">
      <c r="A127" s="99" t="s">
        <v>366</v>
      </c>
      <c r="B127" s="99" t="s">
        <v>373</v>
      </c>
      <c r="C127" s="99" t="s">
        <v>79</v>
      </c>
      <c r="D127" s="134">
        <v>8.0000000000000002E-3</v>
      </c>
      <c r="E127" s="146">
        <v>12.001200000000001</v>
      </c>
      <c r="F127" s="146">
        <v>12.001200000000001</v>
      </c>
      <c r="G127" s="143">
        <f t="shared" si="4"/>
        <v>12.002400120000001</v>
      </c>
      <c r="J127" s="53"/>
    </row>
    <row r="128" spans="1:10" ht="12.95" customHeight="1">
      <c r="A128" s="99" t="s">
        <v>364</v>
      </c>
      <c r="B128" s="99" t="s">
        <v>374</v>
      </c>
      <c r="C128" s="99" t="s">
        <v>375</v>
      </c>
      <c r="D128" s="133">
        <v>0.03</v>
      </c>
      <c r="E128" s="146">
        <v>170.017</v>
      </c>
      <c r="F128" s="146">
        <v>170.017</v>
      </c>
      <c r="G128" s="143">
        <f t="shared" si="4"/>
        <v>170.0340017</v>
      </c>
      <c r="J128" s="53"/>
    </row>
    <row r="129" spans="1:10" ht="12.95" customHeight="1">
      <c r="A129" s="99" t="s">
        <v>366</v>
      </c>
      <c r="B129" s="99" t="s">
        <v>374</v>
      </c>
      <c r="C129" s="99" t="s">
        <v>375</v>
      </c>
      <c r="D129" s="133">
        <v>0.03</v>
      </c>
      <c r="E129" s="146">
        <v>43.004300000000001</v>
      </c>
      <c r="F129" s="146">
        <v>43.004300000000001</v>
      </c>
      <c r="G129" s="143">
        <f t="shared" si="4"/>
        <v>43.008600430000001</v>
      </c>
      <c r="J129" s="53"/>
    </row>
    <row r="130" spans="1:10" ht="12.95" customHeight="1">
      <c r="A130" s="99" t="s">
        <v>364</v>
      </c>
      <c r="B130" s="99" t="s">
        <v>376</v>
      </c>
      <c r="C130" s="99" t="s">
        <v>377</v>
      </c>
      <c r="D130" s="133">
        <v>0.01</v>
      </c>
      <c r="E130" s="146">
        <v>57.005699999999997</v>
      </c>
      <c r="F130" s="146">
        <v>57.005699999999997</v>
      </c>
      <c r="G130" s="143">
        <f t="shared" si="4"/>
        <v>57.011400569999999</v>
      </c>
      <c r="J130" s="53"/>
    </row>
    <row r="131" spans="1:10" ht="12.95" customHeight="1">
      <c r="A131" s="99" t="s">
        <v>366</v>
      </c>
      <c r="B131" s="99" t="s">
        <v>376</v>
      </c>
      <c r="C131" s="99" t="s">
        <v>377</v>
      </c>
      <c r="D131" s="133">
        <v>0.01</v>
      </c>
      <c r="E131" s="146">
        <v>14.0014</v>
      </c>
      <c r="F131" s="146">
        <v>14.0014</v>
      </c>
      <c r="G131" s="143">
        <f t="shared" si="4"/>
        <v>14.00280014</v>
      </c>
      <c r="J131" s="53"/>
    </row>
    <row r="132" spans="1:10" ht="12.95" customHeight="1">
      <c r="A132" s="99" t="s">
        <v>364</v>
      </c>
      <c r="B132" s="99" t="s">
        <v>378</v>
      </c>
      <c r="C132" s="99" t="s">
        <v>379</v>
      </c>
      <c r="D132" s="134">
        <v>4.7500000000000001E-2</v>
      </c>
      <c r="E132" s="146">
        <v>268.02679999999998</v>
      </c>
      <c r="F132" s="146">
        <v>268.02679999999998</v>
      </c>
      <c r="G132" s="143">
        <f t="shared" ref="G132:G137" si="5">F132*$F$3</f>
        <v>268.05360267999998</v>
      </c>
      <c r="J132" s="53"/>
    </row>
    <row r="133" spans="1:10" ht="12.95" customHeight="1">
      <c r="A133" s="99" t="s">
        <v>366</v>
      </c>
      <c r="B133" s="99" t="s">
        <v>378</v>
      </c>
      <c r="C133" s="99" t="s">
        <v>379</v>
      </c>
      <c r="D133" s="134">
        <v>4.7500000000000001E-2</v>
      </c>
      <c r="E133" s="146">
        <v>67.006699999999995</v>
      </c>
      <c r="F133" s="146">
        <v>67.006699999999995</v>
      </c>
      <c r="G133" s="143">
        <f t="shared" si="5"/>
        <v>67.013400669999996</v>
      </c>
      <c r="J133" s="53"/>
    </row>
    <row r="134" spans="1:10" ht="12.95" customHeight="1">
      <c r="A134" s="99" t="s">
        <v>366</v>
      </c>
      <c r="B134" s="101">
        <v>633010</v>
      </c>
      <c r="C134" s="99" t="s">
        <v>380</v>
      </c>
      <c r="D134" s="136"/>
      <c r="E134" s="150">
        <v>147.0147</v>
      </c>
      <c r="F134" s="150">
        <v>147.0147</v>
      </c>
      <c r="G134" s="144">
        <f t="shared" si="5"/>
        <v>147.02940147000001</v>
      </c>
      <c r="J134" s="51"/>
    </row>
    <row r="135" spans="1:10" ht="12.95" customHeight="1">
      <c r="A135" s="99"/>
      <c r="B135" s="101">
        <v>637004</v>
      </c>
      <c r="C135" s="99" t="s">
        <v>402</v>
      </c>
      <c r="D135" s="136"/>
      <c r="E135" s="150">
        <v>100.01</v>
      </c>
      <c r="F135" s="150">
        <v>100.01</v>
      </c>
      <c r="G135" s="144">
        <f t="shared" si="5"/>
        <v>100.02000100000001</v>
      </c>
      <c r="J135" s="51"/>
    </row>
    <row r="136" spans="1:10" ht="12.95" customHeight="1">
      <c r="A136" s="99" t="s">
        <v>366</v>
      </c>
      <c r="B136" s="99" t="s">
        <v>381</v>
      </c>
      <c r="C136" s="99" t="s">
        <v>382</v>
      </c>
      <c r="D136" s="136"/>
      <c r="E136" s="150">
        <v>25.002500000000001</v>
      </c>
      <c r="F136" s="150">
        <v>25.002500000000001</v>
      </c>
      <c r="G136" s="144">
        <f t="shared" si="5"/>
        <v>25.005000250000002</v>
      </c>
      <c r="J136" s="51"/>
    </row>
    <row r="137" spans="1:10" ht="12.95" customHeight="1">
      <c r="A137" s="99" t="s">
        <v>366</v>
      </c>
      <c r="B137" s="99" t="s">
        <v>383</v>
      </c>
      <c r="C137" s="99" t="s">
        <v>120</v>
      </c>
      <c r="D137" s="137"/>
      <c r="E137" s="150">
        <v>1500.15</v>
      </c>
      <c r="F137" s="150">
        <v>1500.15</v>
      </c>
      <c r="G137" s="144">
        <f t="shared" si="5"/>
        <v>1500.300015</v>
      </c>
      <c r="J137" s="51"/>
    </row>
    <row r="138" spans="1:10" ht="12.95" customHeight="1">
      <c r="A138" s="98" t="s">
        <v>366</v>
      </c>
      <c r="B138" s="103">
        <v>637016</v>
      </c>
      <c r="C138" s="104" t="s">
        <v>175</v>
      </c>
      <c r="D138" s="138"/>
      <c r="E138" s="150">
        <v>70.007000000000005</v>
      </c>
      <c r="F138" s="150">
        <v>70.007000000000005</v>
      </c>
      <c r="G138" s="145">
        <v>70</v>
      </c>
      <c r="J138" s="51"/>
    </row>
    <row r="139" spans="1:10" ht="12.95" customHeight="1">
      <c r="A139" s="99" t="s">
        <v>366</v>
      </c>
      <c r="B139" s="99" t="s">
        <v>384</v>
      </c>
      <c r="C139" s="99" t="s">
        <v>385</v>
      </c>
      <c r="D139" s="136"/>
      <c r="E139" s="150"/>
      <c r="F139" s="150"/>
      <c r="G139" s="144"/>
      <c r="J139" s="51"/>
    </row>
    <row r="140" spans="1:10" ht="12.95" customHeight="1">
      <c r="A140" s="98" t="s">
        <v>386</v>
      </c>
      <c r="B140" s="98" t="s">
        <v>361</v>
      </c>
      <c r="C140" s="123" t="s">
        <v>362</v>
      </c>
      <c r="E140" s="100"/>
      <c r="F140" s="100"/>
      <c r="G140" s="97"/>
    </row>
    <row r="141" spans="1:10" ht="12.95" customHeight="1">
      <c r="A141" s="27"/>
      <c r="B141" s="31">
        <v>633004</v>
      </c>
      <c r="C141" s="26" t="s">
        <v>169</v>
      </c>
      <c r="D141" s="135"/>
      <c r="E141" s="146">
        <v>0</v>
      </c>
      <c r="F141" s="146">
        <v>0</v>
      </c>
      <c r="G141" s="143">
        <f>E142*$G$3</f>
        <v>0</v>
      </c>
      <c r="J141" s="53"/>
    </row>
    <row r="142" spans="1:10" ht="12.95" customHeight="1">
      <c r="A142" s="27"/>
      <c r="B142" s="27" t="s">
        <v>170</v>
      </c>
      <c r="C142" s="26" t="s">
        <v>93</v>
      </c>
      <c r="D142" s="107"/>
      <c r="E142" s="146">
        <v>0</v>
      </c>
      <c r="F142" s="146">
        <v>0</v>
      </c>
      <c r="G142" s="143">
        <f>E143*$G$3</f>
        <v>0</v>
      </c>
      <c r="J142" s="53"/>
    </row>
    <row r="143" spans="1:10" ht="12.95" customHeight="1">
      <c r="A143" s="27"/>
      <c r="B143" s="27" t="s">
        <v>171</v>
      </c>
      <c r="C143" s="26" t="s">
        <v>172</v>
      </c>
      <c r="D143" s="107"/>
      <c r="E143" s="146">
        <v>0</v>
      </c>
      <c r="F143" s="146">
        <v>0</v>
      </c>
      <c r="G143" s="143">
        <f>E144*$G$3</f>
        <v>0</v>
      </c>
      <c r="J143" s="53"/>
    </row>
    <row r="144" spans="1:10" ht="12.95" customHeight="1">
      <c r="A144" s="27"/>
      <c r="B144" s="27" t="s">
        <v>174</v>
      </c>
      <c r="C144" s="26" t="s">
        <v>175</v>
      </c>
      <c r="D144" s="107"/>
      <c r="E144" s="146">
        <v>0</v>
      </c>
      <c r="F144" s="146">
        <v>0</v>
      </c>
      <c r="G144" s="143">
        <v>0</v>
      </c>
      <c r="J144" s="53"/>
    </row>
    <row r="145" spans="1:10" ht="12.95" customHeight="1">
      <c r="A145" s="27">
        <v>41</v>
      </c>
      <c r="B145" s="27"/>
      <c r="C145" s="40"/>
      <c r="D145" s="107"/>
      <c r="E145" s="146"/>
      <c r="F145" s="146"/>
      <c r="G145" s="143"/>
      <c r="J145" s="53"/>
    </row>
    <row r="146" spans="1:10" ht="12.95" customHeight="1">
      <c r="A146" s="27" t="s">
        <v>405</v>
      </c>
      <c r="B146" s="27">
        <v>632001</v>
      </c>
      <c r="C146" s="40" t="s">
        <v>85</v>
      </c>
      <c r="D146" s="107"/>
      <c r="E146" s="146">
        <v>5892</v>
      </c>
      <c r="F146" s="146">
        <v>5900</v>
      </c>
      <c r="G146" s="143">
        <v>5901</v>
      </c>
      <c r="J146" s="53"/>
    </row>
    <row r="147" spans="1:10" ht="12.95" customHeight="1">
      <c r="A147" s="27"/>
      <c r="B147" s="27">
        <v>633005</v>
      </c>
      <c r="C147" s="40" t="s">
        <v>409</v>
      </c>
      <c r="D147" s="107"/>
      <c r="E147" s="146">
        <v>3925</v>
      </c>
      <c r="F147" s="146"/>
      <c r="G147" s="143"/>
      <c r="J147" s="53"/>
    </row>
    <row r="148" spans="1:10" ht="12.95" customHeight="1">
      <c r="A148" s="27"/>
      <c r="B148" s="27">
        <v>637015</v>
      </c>
      <c r="C148" s="40" t="s">
        <v>406</v>
      </c>
      <c r="D148" s="107"/>
      <c r="E148" s="146">
        <v>186</v>
      </c>
      <c r="F148" s="146">
        <v>186</v>
      </c>
      <c r="G148" s="143">
        <v>186</v>
      </c>
      <c r="J148" s="53"/>
    </row>
    <row r="149" spans="1:10" ht="12.95" customHeight="1">
      <c r="A149" s="27" t="s">
        <v>176</v>
      </c>
      <c r="B149" s="31">
        <v>635006</v>
      </c>
      <c r="C149" s="90" t="s">
        <v>177</v>
      </c>
      <c r="D149" s="107"/>
      <c r="E149" s="146">
        <v>0</v>
      </c>
      <c r="F149" s="146">
        <v>0</v>
      </c>
      <c r="G149" s="143"/>
      <c r="J149" s="53"/>
    </row>
    <row r="150" spans="1:10" ht="12.95" customHeight="1">
      <c r="A150" s="27">
        <v>41</v>
      </c>
      <c r="B150" s="31">
        <v>637004</v>
      </c>
      <c r="C150" s="26" t="s">
        <v>178</v>
      </c>
      <c r="D150" s="107"/>
      <c r="E150" s="146">
        <v>0</v>
      </c>
      <c r="F150" s="146">
        <v>0</v>
      </c>
      <c r="G150" s="143"/>
      <c r="J150" s="53"/>
    </row>
    <row r="151" spans="1:10" ht="12.95" customHeight="1">
      <c r="A151" s="27"/>
      <c r="B151" s="31">
        <v>637011</v>
      </c>
      <c r="C151" s="26" t="s">
        <v>179</v>
      </c>
      <c r="D151" s="107"/>
      <c r="E151" s="146">
        <v>332.03320000000002</v>
      </c>
      <c r="F151" s="146">
        <v>332.03320000000002</v>
      </c>
      <c r="G151" s="143">
        <f t="shared" ref="G151:G156" si="6">F151*$F$3</f>
        <v>332.06640332000001</v>
      </c>
      <c r="J151" s="53"/>
    </row>
    <row r="152" spans="1:10" ht="12.95" customHeight="1">
      <c r="A152" s="27" t="s">
        <v>180</v>
      </c>
      <c r="B152" s="31">
        <v>632001</v>
      </c>
      <c r="C152" s="90" t="s">
        <v>305</v>
      </c>
      <c r="D152" s="107"/>
      <c r="E152" s="146">
        <v>8298.8297999999995</v>
      </c>
      <c r="F152" s="146">
        <v>8298.8297999999995</v>
      </c>
      <c r="G152" s="143">
        <f t="shared" si="6"/>
        <v>8299.6596829800001</v>
      </c>
      <c r="J152" s="53"/>
    </row>
    <row r="153" spans="1:10" ht="12.95" customHeight="1">
      <c r="A153" s="27">
        <v>41</v>
      </c>
      <c r="B153" s="31">
        <v>635006</v>
      </c>
      <c r="C153" s="26" t="s">
        <v>181</v>
      </c>
      <c r="D153" s="107"/>
      <c r="E153" s="146">
        <v>660.06600000000003</v>
      </c>
      <c r="F153" s="146">
        <v>660.06600000000003</v>
      </c>
      <c r="G153" s="143">
        <f t="shared" si="6"/>
        <v>660.13200660000007</v>
      </c>
      <c r="J153" s="53"/>
    </row>
    <row r="154" spans="1:10" ht="12.95" customHeight="1">
      <c r="A154" s="27" t="s">
        <v>182</v>
      </c>
      <c r="B154" s="31">
        <v>637002</v>
      </c>
      <c r="C154" s="90" t="s">
        <v>183</v>
      </c>
      <c r="D154" s="107"/>
      <c r="E154" s="146">
        <v>332.03320000000002</v>
      </c>
      <c r="F154" s="146">
        <v>332.03320000000002</v>
      </c>
      <c r="G154" s="143">
        <f t="shared" si="6"/>
        <v>332.06640332000001</v>
      </c>
      <c r="J154" s="53"/>
    </row>
    <row r="155" spans="1:10" ht="12.95" customHeight="1">
      <c r="A155" s="27"/>
      <c r="B155" s="31">
        <v>642001</v>
      </c>
      <c r="C155" s="40" t="s">
        <v>329</v>
      </c>
      <c r="D155" s="107"/>
      <c r="E155" s="146">
        <v>0</v>
      </c>
      <c r="F155" s="146">
        <v>0</v>
      </c>
      <c r="G155" s="143">
        <f t="shared" si="6"/>
        <v>0</v>
      </c>
      <c r="J155" s="53"/>
    </row>
    <row r="156" spans="1:10" ht="12.95" customHeight="1">
      <c r="A156" s="27"/>
      <c r="B156" s="31">
        <v>635006</v>
      </c>
      <c r="C156" s="26" t="s">
        <v>184</v>
      </c>
      <c r="D156" s="107"/>
      <c r="E156" s="146">
        <v>0</v>
      </c>
      <c r="F156" s="146">
        <v>0</v>
      </c>
      <c r="G156" s="143">
        <f t="shared" si="6"/>
        <v>0</v>
      </c>
      <c r="J156" s="132"/>
    </row>
    <row r="157" spans="1:10" ht="12.95" customHeight="1">
      <c r="A157" s="33" t="s">
        <v>390</v>
      </c>
      <c r="B157" s="31"/>
      <c r="C157" s="90" t="s">
        <v>389</v>
      </c>
      <c r="D157" s="113"/>
      <c r="E157" s="151"/>
      <c r="F157" s="151"/>
      <c r="G157" s="114"/>
      <c r="J157" s="53"/>
    </row>
    <row r="158" spans="1:10" ht="12.95" customHeight="1">
      <c r="A158" s="27" t="s">
        <v>185</v>
      </c>
      <c r="B158" s="31">
        <v>637002</v>
      </c>
      <c r="C158" s="26" t="s">
        <v>312</v>
      </c>
      <c r="D158" s="107"/>
      <c r="E158" s="146">
        <v>10000</v>
      </c>
      <c r="F158" s="146">
        <v>2500.25</v>
      </c>
      <c r="G158" s="143">
        <f t="shared" ref="G158:G161" si="7">F158*$F$3</f>
        <v>2500.5000249999998</v>
      </c>
      <c r="J158" s="53"/>
    </row>
    <row r="159" spans="1:10" ht="12.95" customHeight="1">
      <c r="A159" s="27">
        <v>41</v>
      </c>
      <c r="B159" s="31">
        <v>637004</v>
      </c>
      <c r="C159" s="40" t="s">
        <v>113</v>
      </c>
      <c r="D159" s="107"/>
      <c r="E159" s="146">
        <v>1200.1199999999999</v>
      </c>
      <c r="F159" s="146">
        <v>1200.1199999999999</v>
      </c>
      <c r="G159" s="143">
        <f t="shared" si="7"/>
        <v>1200.240012</v>
      </c>
      <c r="J159" s="53"/>
    </row>
    <row r="160" spans="1:10" ht="12.95" customHeight="1">
      <c r="A160" s="27" t="s">
        <v>186</v>
      </c>
      <c r="B160" s="31">
        <v>633009</v>
      </c>
      <c r="C160" s="26" t="s">
        <v>306</v>
      </c>
      <c r="D160" s="107"/>
      <c r="E160" s="146">
        <v>300.02999999999997</v>
      </c>
      <c r="F160" s="146">
        <v>300.02999999999997</v>
      </c>
      <c r="G160" s="143">
        <f t="shared" si="7"/>
        <v>300.06000299999999</v>
      </c>
      <c r="J160" s="53"/>
    </row>
    <row r="161" spans="1:10" ht="12.95" customHeight="1">
      <c r="A161" s="27">
        <v>41</v>
      </c>
      <c r="B161" s="31">
        <v>637027</v>
      </c>
      <c r="C161" s="26" t="s">
        <v>187</v>
      </c>
      <c r="D161" s="107"/>
      <c r="E161" s="146">
        <v>0</v>
      </c>
      <c r="F161" s="146">
        <v>0</v>
      </c>
      <c r="G161" s="143">
        <f t="shared" si="7"/>
        <v>0</v>
      </c>
      <c r="J161" s="53"/>
    </row>
    <row r="162" spans="1:10" ht="12.95" customHeight="1">
      <c r="A162" s="33" t="s">
        <v>387</v>
      </c>
      <c r="B162" s="31">
        <v>632001</v>
      </c>
      <c r="C162" s="90" t="s">
        <v>388</v>
      </c>
      <c r="D162" s="107"/>
      <c r="E162" s="146">
        <v>3319.3319000000001</v>
      </c>
      <c r="F162" s="146">
        <v>3319.3319000000001</v>
      </c>
      <c r="G162" s="143">
        <f>F162*$F$3</f>
        <v>3319.6638331899999</v>
      </c>
      <c r="J162" s="53"/>
    </row>
    <row r="163" spans="1:10" ht="12.95" customHeight="1">
      <c r="A163" s="27">
        <v>41</v>
      </c>
      <c r="B163" s="31">
        <v>633001</v>
      </c>
      <c r="C163" s="40" t="s">
        <v>88</v>
      </c>
      <c r="D163" s="107"/>
      <c r="E163" s="146">
        <v>1600.16</v>
      </c>
      <c r="F163" s="146">
        <v>1600.16</v>
      </c>
      <c r="G163" s="143">
        <f t="shared" ref="G163:G169" si="8">E163*$G$3</f>
        <v>1600.16</v>
      </c>
      <c r="J163" s="53"/>
    </row>
    <row r="164" spans="1:10" ht="12.95" customHeight="1">
      <c r="A164" s="27"/>
      <c r="B164" s="31">
        <v>633004</v>
      </c>
      <c r="C164" s="40" t="s">
        <v>91</v>
      </c>
      <c r="D164" s="107"/>
      <c r="E164" s="146">
        <v>200.02</v>
      </c>
      <c r="F164" s="146">
        <v>200.02</v>
      </c>
      <c r="G164" s="143">
        <f t="shared" si="8"/>
        <v>200.02</v>
      </c>
      <c r="J164" s="53"/>
    </row>
    <row r="165" spans="1:10" ht="12.95" customHeight="1">
      <c r="A165" s="27"/>
      <c r="B165" s="31">
        <v>633006</v>
      </c>
      <c r="C165" s="40" t="s">
        <v>93</v>
      </c>
      <c r="D165" s="107"/>
      <c r="E165" s="146">
        <v>1500.15</v>
      </c>
      <c r="F165" s="146">
        <v>1500.15</v>
      </c>
      <c r="G165" s="143">
        <f t="shared" si="8"/>
        <v>1500.15</v>
      </c>
      <c r="J165" s="53"/>
    </row>
    <row r="166" spans="1:10" ht="12.95" customHeight="1">
      <c r="A166" s="27"/>
      <c r="B166" s="31">
        <v>633015</v>
      </c>
      <c r="C166" s="40" t="s">
        <v>97</v>
      </c>
      <c r="D166" s="107"/>
      <c r="E166" s="146">
        <v>33.003300000000003</v>
      </c>
      <c r="F166" s="146">
        <v>33.003300000000003</v>
      </c>
      <c r="G166" s="143">
        <f t="shared" si="8"/>
        <v>33.003300000000003</v>
      </c>
      <c r="J166" s="53"/>
    </row>
    <row r="167" spans="1:10" ht="12.95" customHeight="1">
      <c r="A167" s="27"/>
      <c r="B167" s="31">
        <v>635006</v>
      </c>
      <c r="C167" s="40" t="s">
        <v>105</v>
      </c>
      <c r="D167" s="107"/>
      <c r="E167" s="146">
        <v>1000.1</v>
      </c>
      <c r="F167" s="146">
        <v>1000.1</v>
      </c>
      <c r="G167" s="143">
        <f t="shared" si="8"/>
        <v>1000.1</v>
      </c>
      <c r="J167" s="53"/>
    </row>
    <row r="168" spans="1:10" ht="12.95" customHeight="1">
      <c r="A168" s="27"/>
      <c r="B168" s="31">
        <v>637004</v>
      </c>
      <c r="C168" s="40" t="s">
        <v>113</v>
      </c>
      <c r="D168" s="107"/>
      <c r="E168" s="146">
        <v>1300.1299999999999</v>
      </c>
      <c r="F168" s="146">
        <v>1300.1299999999999</v>
      </c>
      <c r="G168" s="143">
        <f t="shared" si="8"/>
        <v>1300.1299999999999</v>
      </c>
      <c r="J168" s="53"/>
    </row>
    <row r="169" spans="1:10" ht="12.95" customHeight="1">
      <c r="A169" s="27"/>
      <c r="B169" s="31">
        <v>637027</v>
      </c>
      <c r="C169" s="40" t="s">
        <v>124</v>
      </c>
      <c r="D169" s="107"/>
      <c r="E169" s="146">
        <v>400.04</v>
      </c>
      <c r="F169" s="146">
        <v>400.04</v>
      </c>
      <c r="G169" s="143">
        <f t="shared" si="8"/>
        <v>400.04</v>
      </c>
      <c r="J169" s="53"/>
    </row>
    <row r="170" spans="1:10" ht="12.95" customHeight="1">
      <c r="A170" s="27" t="s">
        <v>188</v>
      </c>
      <c r="B170" s="190" t="s">
        <v>303</v>
      </c>
      <c r="C170" s="191"/>
      <c r="D170" s="110"/>
      <c r="E170" s="146"/>
      <c r="F170" s="146"/>
      <c r="G170" s="112"/>
      <c r="J170" s="53"/>
    </row>
    <row r="171" spans="1:10" ht="12.95" customHeight="1">
      <c r="A171" s="27">
        <v>41</v>
      </c>
      <c r="B171" s="31">
        <v>635004</v>
      </c>
      <c r="C171" s="26" t="s">
        <v>189</v>
      </c>
      <c r="D171" s="107"/>
      <c r="E171" s="146">
        <v>1264.1263999999999</v>
      </c>
      <c r="F171" s="146">
        <v>1264.1263999999999</v>
      </c>
      <c r="G171" s="143">
        <f>F171</f>
        <v>1264.1263999999999</v>
      </c>
      <c r="J171" s="53"/>
    </row>
    <row r="172" spans="1:10" ht="12.95" customHeight="1">
      <c r="A172" s="27"/>
      <c r="B172" s="31">
        <v>635004</v>
      </c>
      <c r="C172" s="40" t="s">
        <v>391</v>
      </c>
      <c r="D172" s="107"/>
      <c r="E172" s="146">
        <v>2000.2</v>
      </c>
      <c r="F172" s="146">
        <v>2000.2</v>
      </c>
      <c r="G172" s="143">
        <f>F172</f>
        <v>2000.2</v>
      </c>
      <c r="J172" s="53"/>
    </row>
    <row r="173" spans="1:10" ht="12.95" customHeight="1">
      <c r="A173" s="27"/>
      <c r="B173" s="31">
        <v>637012</v>
      </c>
      <c r="C173" s="26" t="s">
        <v>190</v>
      </c>
      <c r="D173" s="107"/>
      <c r="E173" s="146">
        <v>102.0102</v>
      </c>
      <c r="F173" s="146">
        <v>102.0102</v>
      </c>
      <c r="G173" s="143">
        <v>104</v>
      </c>
      <c r="J173" s="53"/>
    </row>
    <row r="174" spans="1:10" ht="12.95" customHeight="1">
      <c r="A174" s="27" t="s">
        <v>191</v>
      </c>
      <c r="B174" s="190" t="s">
        <v>304</v>
      </c>
      <c r="C174" s="191"/>
      <c r="D174" s="110"/>
      <c r="E174" s="146"/>
      <c r="F174" s="146"/>
      <c r="G174" s="112"/>
      <c r="J174" s="53"/>
    </row>
    <row r="175" spans="1:10" ht="12.95" customHeight="1">
      <c r="A175" s="27">
        <v>41</v>
      </c>
      <c r="B175" s="31">
        <v>632001</v>
      </c>
      <c r="C175" s="40" t="s">
        <v>85</v>
      </c>
      <c r="D175" s="107"/>
      <c r="E175" s="146">
        <v>759.07590000000005</v>
      </c>
      <c r="F175" s="146">
        <v>759.07590000000005</v>
      </c>
      <c r="G175" s="143">
        <f>E175*$G$3</f>
        <v>759.07590000000005</v>
      </c>
      <c r="J175" s="53"/>
    </row>
    <row r="176" spans="1:10" ht="12.95" customHeight="1">
      <c r="A176" s="27"/>
      <c r="B176" s="31">
        <v>633001</v>
      </c>
      <c r="C176" s="26" t="s">
        <v>192</v>
      </c>
      <c r="D176" s="107"/>
      <c r="E176" s="146">
        <v>300.02999999999997</v>
      </c>
      <c r="F176" s="146">
        <v>300.02999999999997</v>
      </c>
      <c r="G176" s="143">
        <v>67</v>
      </c>
      <c r="J176" s="53"/>
    </row>
    <row r="177" spans="1:10" ht="12.95" customHeight="1">
      <c r="A177" s="27"/>
      <c r="B177" s="31">
        <v>635004</v>
      </c>
      <c r="C177" s="26" t="s">
        <v>193</v>
      </c>
      <c r="D177" s="107"/>
      <c r="E177" s="146">
        <v>0</v>
      </c>
      <c r="F177" s="146">
        <v>0</v>
      </c>
      <c r="G177" s="143">
        <v>34</v>
      </c>
      <c r="J177" s="53"/>
    </row>
    <row r="178" spans="1:10" ht="12.95" customHeight="1">
      <c r="A178" s="27"/>
      <c r="B178" s="31">
        <v>635006</v>
      </c>
      <c r="C178" s="26" t="s">
        <v>194</v>
      </c>
      <c r="D178" s="107"/>
      <c r="E178" s="146">
        <v>500.05</v>
      </c>
      <c r="F178" s="146">
        <v>500.05</v>
      </c>
      <c r="G178" s="143">
        <v>0</v>
      </c>
    </row>
    <row r="179" spans="1:10" ht="12.95" customHeight="1">
      <c r="A179" s="27" t="s">
        <v>195</v>
      </c>
      <c r="B179" s="190" t="s">
        <v>330</v>
      </c>
      <c r="C179" s="191"/>
      <c r="D179" s="107"/>
      <c r="E179" s="100"/>
      <c r="F179" s="100"/>
      <c r="G179" s="109"/>
      <c r="J179" s="53"/>
    </row>
    <row r="180" spans="1:10" ht="12.95" customHeight="1">
      <c r="A180" s="27">
        <v>41</v>
      </c>
      <c r="B180" s="27" t="s">
        <v>198</v>
      </c>
      <c r="C180" s="40" t="s">
        <v>330</v>
      </c>
      <c r="D180" s="107"/>
      <c r="E180" s="146">
        <v>49552.9548</v>
      </c>
      <c r="F180" s="146">
        <v>49552.9548</v>
      </c>
      <c r="G180" s="143">
        <f>F180*$F$3</f>
        <v>49557.910095480001</v>
      </c>
      <c r="J180" s="53"/>
    </row>
    <row r="181" spans="1:10" ht="12.95" customHeight="1">
      <c r="A181" s="27">
        <v>111</v>
      </c>
      <c r="B181" s="27" t="s">
        <v>199</v>
      </c>
      <c r="C181" s="13" t="s">
        <v>393</v>
      </c>
      <c r="D181" s="139"/>
      <c r="E181" s="146">
        <v>76126</v>
      </c>
      <c r="F181" s="146">
        <v>76126</v>
      </c>
      <c r="G181" s="143">
        <f t="shared" ref="G181:G189" si="9">F181*$F$3</f>
        <v>76133.612599999993</v>
      </c>
      <c r="J181" s="53"/>
    </row>
    <row r="182" spans="1:10" ht="12.95" customHeight="1">
      <c r="A182" s="27">
        <v>111</v>
      </c>
      <c r="B182" s="27" t="s">
        <v>200</v>
      </c>
      <c r="C182" s="14" t="s">
        <v>394</v>
      </c>
      <c r="D182" s="139"/>
      <c r="E182" s="146">
        <v>856</v>
      </c>
      <c r="F182" s="146">
        <v>856</v>
      </c>
      <c r="G182" s="143">
        <f t="shared" si="9"/>
        <v>856.0856</v>
      </c>
      <c r="J182" s="53"/>
    </row>
    <row r="183" spans="1:10" ht="12.95" customHeight="1">
      <c r="A183" s="27">
        <v>111</v>
      </c>
      <c r="B183" s="31">
        <v>632004</v>
      </c>
      <c r="C183" s="14" t="s">
        <v>395</v>
      </c>
      <c r="D183" s="139"/>
      <c r="E183" s="146">
        <v>200.02</v>
      </c>
      <c r="F183" s="146">
        <v>200.02</v>
      </c>
      <c r="G183" s="143">
        <f t="shared" si="9"/>
        <v>200.04000200000002</v>
      </c>
      <c r="J183" s="53"/>
    </row>
    <row r="184" spans="1:10" ht="12.95" customHeight="1">
      <c r="A184" s="27">
        <v>111</v>
      </c>
      <c r="B184" s="27" t="s">
        <v>201</v>
      </c>
      <c r="C184" s="14" t="s">
        <v>396</v>
      </c>
      <c r="D184" s="139"/>
      <c r="E184" s="146">
        <v>1465</v>
      </c>
      <c r="F184" s="146">
        <v>1465</v>
      </c>
      <c r="G184" s="143">
        <f t="shared" si="9"/>
        <v>1465.1465000000001</v>
      </c>
      <c r="J184" s="53"/>
    </row>
    <row r="185" spans="1:10" ht="12.95" customHeight="1">
      <c r="A185" s="27">
        <v>111</v>
      </c>
      <c r="B185" s="27" t="s">
        <v>170</v>
      </c>
      <c r="C185" s="14" t="s">
        <v>397</v>
      </c>
      <c r="D185" s="139"/>
      <c r="E185" s="146">
        <v>900.09</v>
      </c>
      <c r="F185" s="146">
        <v>900.09</v>
      </c>
      <c r="G185" s="143">
        <f t="shared" si="9"/>
        <v>900.18000900000004</v>
      </c>
      <c r="J185" s="53"/>
    </row>
    <row r="186" spans="1:10" ht="12.95" customHeight="1">
      <c r="A186" s="27">
        <v>111</v>
      </c>
      <c r="B186" s="27" t="s">
        <v>202</v>
      </c>
      <c r="C186" s="14" t="s">
        <v>398</v>
      </c>
      <c r="D186" s="139"/>
      <c r="E186" s="146">
        <v>478</v>
      </c>
      <c r="F186" s="146">
        <v>478</v>
      </c>
      <c r="G186" s="143">
        <f t="shared" si="9"/>
        <v>478.0478</v>
      </c>
      <c r="J186" s="53"/>
    </row>
    <row r="187" spans="1:10" ht="12.95" customHeight="1">
      <c r="A187" s="27"/>
      <c r="B187" s="27" t="s">
        <v>203</v>
      </c>
      <c r="C187" s="40" t="s">
        <v>328</v>
      </c>
      <c r="D187" s="107"/>
      <c r="E187" s="146">
        <v>0</v>
      </c>
      <c r="F187" s="146">
        <v>0</v>
      </c>
      <c r="G187" s="143">
        <f t="shared" si="9"/>
        <v>0</v>
      </c>
      <c r="J187" s="53"/>
    </row>
    <row r="188" spans="1:10" ht="12.95" customHeight="1">
      <c r="A188" s="27"/>
      <c r="B188" s="27" t="s">
        <v>173</v>
      </c>
      <c r="C188" s="26" t="s">
        <v>204</v>
      </c>
      <c r="D188" s="107"/>
      <c r="E188" s="146">
        <v>0</v>
      </c>
      <c r="F188" s="146">
        <v>0</v>
      </c>
      <c r="G188" s="143">
        <f t="shared" si="9"/>
        <v>0</v>
      </c>
      <c r="J188" s="53"/>
    </row>
    <row r="189" spans="1:10" ht="12.95" customHeight="1">
      <c r="A189" s="27"/>
      <c r="B189" s="27" t="s">
        <v>174</v>
      </c>
      <c r="C189" s="26" t="s">
        <v>175</v>
      </c>
      <c r="D189" s="107"/>
      <c r="E189" s="146">
        <v>0</v>
      </c>
      <c r="F189" s="146">
        <v>0</v>
      </c>
      <c r="G189" s="143">
        <f t="shared" si="9"/>
        <v>0</v>
      </c>
    </row>
    <row r="190" spans="1:10" ht="12.95" customHeight="1">
      <c r="A190" s="27" t="s">
        <v>299</v>
      </c>
      <c r="B190" s="190" t="s">
        <v>333</v>
      </c>
      <c r="C190" s="191"/>
      <c r="D190" s="107"/>
      <c r="E190" s="100"/>
      <c r="F190" s="100"/>
      <c r="G190" s="109"/>
    </row>
    <row r="191" spans="1:10" ht="12.95" customHeight="1">
      <c r="A191" s="27" t="s">
        <v>301</v>
      </c>
      <c r="B191" s="190" t="s">
        <v>334</v>
      </c>
      <c r="C191" s="191"/>
      <c r="D191" s="107"/>
      <c r="E191" s="100"/>
      <c r="F191" s="100"/>
      <c r="G191" s="109"/>
    </row>
    <row r="192" spans="1:10" ht="12.95" customHeight="1">
      <c r="A192" s="27" t="s">
        <v>206</v>
      </c>
      <c r="B192" s="190" t="s">
        <v>335</v>
      </c>
      <c r="C192" s="191"/>
      <c r="D192" s="107"/>
      <c r="E192" s="100"/>
      <c r="F192" s="100"/>
      <c r="G192" s="109"/>
    </row>
    <row r="193" spans="1:10" ht="12.95" customHeight="1">
      <c r="A193" s="27" t="s">
        <v>207</v>
      </c>
      <c r="B193" s="190" t="s">
        <v>337</v>
      </c>
      <c r="C193" s="191"/>
      <c r="D193" s="107"/>
      <c r="E193" s="100"/>
      <c r="F193" s="100"/>
      <c r="G193" s="109"/>
      <c r="J193" s="53"/>
    </row>
    <row r="194" spans="1:10" ht="12.95" customHeight="1">
      <c r="A194" s="27" t="s">
        <v>74</v>
      </c>
      <c r="B194" s="27">
        <v>611</v>
      </c>
      <c r="C194" s="40" t="s">
        <v>336</v>
      </c>
      <c r="D194" s="107"/>
      <c r="E194" s="146">
        <v>0</v>
      </c>
      <c r="F194" s="146">
        <v>0</v>
      </c>
      <c r="G194" s="143">
        <f t="shared" ref="G194:G199" si="10">E195*$G$3</f>
        <v>0</v>
      </c>
      <c r="J194" s="53"/>
    </row>
    <row r="195" spans="1:10" ht="12.95" customHeight="1">
      <c r="A195" s="27"/>
      <c r="B195" s="27">
        <v>621</v>
      </c>
      <c r="C195" s="26" t="s">
        <v>139</v>
      </c>
      <c r="D195" s="133">
        <v>0.1</v>
      </c>
      <c r="E195" s="146">
        <v>0</v>
      </c>
      <c r="F195" s="146">
        <v>0</v>
      </c>
      <c r="G195" s="143">
        <f t="shared" si="10"/>
        <v>0</v>
      </c>
      <c r="J195" s="53"/>
    </row>
    <row r="196" spans="1:10" ht="12.95" customHeight="1">
      <c r="A196" s="27"/>
      <c r="B196" s="27">
        <v>622</v>
      </c>
      <c r="C196" s="26" t="s">
        <v>196</v>
      </c>
      <c r="D196" s="107"/>
      <c r="E196" s="146">
        <v>0</v>
      </c>
      <c r="F196" s="146">
        <v>0</v>
      </c>
      <c r="G196" s="143">
        <f t="shared" si="10"/>
        <v>0</v>
      </c>
      <c r="J196" s="53"/>
    </row>
    <row r="197" spans="1:10" ht="12.95" customHeight="1">
      <c r="A197" s="27"/>
      <c r="B197" s="27">
        <v>623</v>
      </c>
      <c r="C197" s="26" t="s">
        <v>197</v>
      </c>
      <c r="D197" s="107"/>
      <c r="E197" s="146">
        <v>0</v>
      </c>
      <c r="F197" s="146">
        <v>0</v>
      </c>
      <c r="G197" s="143">
        <f t="shared" si="10"/>
        <v>0</v>
      </c>
      <c r="J197" s="53"/>
    </row>
    <row r="198" spans="1:10" ht="12.95" customHeight="1">
      <c r="A198" s="27"/>
      <c r="B198" s="31">
        <v>625001</v>
      </c>
      <c r="C198" s="26" t="s">
        <v>77</v>
      </c>
      <c r="D198" s="134">
        <v>1.4E-2</v>
      </c>
      <c r="E198" s="146">
        <v>0</v>
      </c>
      <c r="F198" s="146">
        <v>0</v>
      </c>
      <c r="G198" s="143">
        <f t="shared" si="10"/>
        <v>0</v>
      </c>
      <c r="J198" s="53"/>
    </row>
    <row r="199" spans="1:10" ht="12.95" customHeight="1">
      <c r="A199" s="27"/>
      <c r="B199" s="31">
        <v>625002</v>
      </c>
      <c r="C199" s="26" t="s">
        <v>140</v>
      </c>
      <c r="D199" s="133">
        <v>0.14000000000000001</v>
      </c>
      <c r="E199" s="146">
        <v>0</v>
      </c>
      <c r="F199" s="146">
        <v>0</v>
      </c>
      <c r="G199" s="143">
        <f t="shared" si="10"/>
        <v>0</v>
      </c>
      <c r="J199" s="53"/>
    </row>
    <row r="200" spans="1:10" ht="12.95" customHeight="1">
      <c r="A200" s="27"/>
      <c r="B200" s="31">
        <v>625003</v>
      </c>
      <c r="C200" s="26" t="s">
        <v>79</v>
      </c>
      <c r="D200" s="134">
        <v>8.0000000000000002E-3</v>
      </c>
      <c r="E200" s="146">
        <v>0</v>
      </c>
      <c r="F200" s="146">
        <v>0</v>
      </c>
      <c r="G200" s="143">
        <f t="shared" ref="G200:G221" si="11">E201*$G$3</f>
        <v>0</v>
      </c>
      <c r="J200" s="53"/>
    </row>
    <row r="201" spans="1:10" ht="12.95" customHeight="1">
      <c r="A201" s="27"/>
      <c r="B201" s="31">
        <v>625004</v>
      </c>
      <c r="C201" s="26" t="s">
        <v>80</v>
      </c>
      <c r="D201" s="133">
        <v>0.03</v>
      </c>
      <c r="E201" s="146">
        <v>0</v>
      </c>
      <c r="F201" s="146">
        <v>0</v>
      </c>
      <c r="G201" s="143">
        <f t="shared" si="11"/>
        <v>0</v>
      </c>
      <c r="J201" s="53"/>
    </row>
    <row r="202" spans="1:10" ht="12.95" customHeight="1">
      <c r="A202" s="27"/>
      <c r="B202" s="31">
        <v>625005</v>
      </c>
      <c r="C202" s="26" t="s">
        <v>81</v>
      </c>
      <c r="D202" s="133">
        <v>0.01</v>
      </c>
      <c r="E202" s="146">
        <v>0</v>
      </c>
      <c r="F202" s="146">
        <v>0</v>
      </c>
      <c r="G202" s="143">
        <f t="shared" si="11"/>
        <v>0</v>
      </c>
      <c r="J202" s="53"/>
    </row>
    <row r="203" spans="1:10" ht="12.95" customHeight="1">
      <c r="A203" s="27"/>
      <c r="B203" s="31">
        <v>625007</v>
      </c>
      <c r="C203" s="26" t="s">
        <v>82</v>
      </c>
      <c r="D203" s="134">
        <v>4.7500000000000001E-2</v>
      </c>
      <c r="E203" s="146">
        <v>0</v>
      </c>
      <c r="F203" s="146">
        <v>0</v>
      </c>
      <c r="G203" s="143">
        <f t="shared" si="11"/>
        <v>0</v>
      </c>
      <c r="J203" s="53"/>
    </row>
    <row r="204" spans="1:10" ht="12.95" customHeight="1">
      <c r="A204" s="27"/>
      <c r="B204" s="27">
        <v>627</v>
      </c>
      <c r="C204" s="26" t="s">
        <v>141</v>
      </c>
      <c r="D204" s="135">
        <v>0.02</v>
      </c>
      <c r="E204" s="146">
        <v>0</v>
      </c>
      <c r="F204" s="146">
        <v>0</v>
      </c>
      <c r="G204" s="143">
        <v>0</v>
      </c>
      <c r="J204" s="53"/>
    </row>
    <row r="205" spans="1:10" ht="12.95" customHeight="1">
      <c r="A205" s="27"/>
      <c r="B205" s="27" t="s">
        <v>208</v>
      </c>
      <c r="C205" s="26" t="s">
        <v>209</v>
      </c>
      <c r="D205" s="107"/>
      <c r="E205" s="146">
        <v>1200.1199999999999</v>
      </c>
      <c r="F205" s="146">
        <v>1200.1199999999999</v>
      </c>
      <c r="G205" s="143">
        <v>1200</v>
      </c>
      <c r="J205" s="53"/>
    </row>
    <row r="206" spans="1:10" ht="12.95" customHeight="1">
      <c r="A206" s="27"/>
      <c r="B206" s="31">
        <v>637004</v>
      </c>
      <c r="C206" s="40" t="s">
        <v>113</v>
      </c>
      <c r="D206" s="107"/>
      <c r="E206" s="146">
        <v>30.003</v>
      </c>
      <c r="F206" s="146">
        <v>30.003</v>
      </c>
      <c r="G206" s="143">
        <v>30</v>
      </c>
      <c r="J206" s="53"/>
    </row>
    <row r="207" spans="1:10" ht="12.95" customHeight="1">
      <c r="A207" s="27"/>
      <c r="B207" s="31">
        <v>637005</v>
      </c>
      <c r="C207" s="40" t="s">
        <v>392</v>
      </c>
      <c r="D207" s="107"/>
      <c r="E207" s="146">
        <v>15.0015</v>
      </c>
      <c r="F207" s="146">
        <v>15.0015</v>
      </c>
      <c r="G207" s="143">
        <v>15</v>
      </c>
      <c r="J207" s="53"/>
    </row>
    <row r="208" spans="1:10" ht="12.95" customHeight="1">
      <c r="A208" s="27"/>
      <c r="B208" s="27" t="s">
        <v>174</v>
      </c>
      <c r="C208" s="26" t="s">
        <v>122</v>
      </c>
      <c r="D208" s="107"/>
      <c r="E208" s="146">
        <v>0</v>
      </c>
      <c r="F208" s="146">
        <v>0</v>
      </c>
      <c r="G208" s="143">
        <f>E210*$G$3</f>
        <v>0</v>
      </c>
      <c r="J208" s="53"/>
    </row>
    <row r="209" spans="1:10" ht="12.95" customHeight="1">
      <c r="A209" s="27"/>
      <c r="B209" s="27" t="s">
        <v>205</v>
      </c>
      <c r="C209" s="26" t="s">
        <v>210</v>
      </c>
      <c r="D209" s="107"/>
      <c r="E209" s="146">
        <v>0</v>
      </c>
      <c r="F209" s="146">
        <v>0</v>
      </c>
      <c r="G209" s="143">
        <f>E209*$G$3</f>
        <v>0</v>
      </c>
      <c r="J209" s="53"/>
    </row>
    <row r="210" spans="1:10" ht="12.95" customHeight="1">
      <c r="A210" s="27"/>
      <c r="B210" s="31">
        <v>637036</v>
      </c>
      <c r="C210" s="26" t="s">
        <v>126</v>
      </c>
      <c r="D210" s="107"/>
      <c r="E210" s="146">
        <v>0</v>
      </c>
      <c r="F210" s="146">
        <v>0</v>
      </c>
      <c r="G210" s="143">
        <f>E212*$G$3</f>
        <v>0</v>
      </c>
    </row>
    <row r="211" spans="1:10" ht="12.95" customHeight="1">
      <c r="A211" s="27" t="s">
        <v>326</v>
      </c>
      <c r="B211" s="190" t="s">
        <v>338</v>
      </c>
      <c r="C211" s="191"/>
      <c r="D211" s="107"/>
      <c r="E211" s="100"/>
      <c r="F211" s="100"/>
      <c r="G211" s="109"/>
      <c r="J211" s="53"/>
    </row>
    <row r="212" spans="1:10" ht="12.95" customHeight="1">
      <c r="A212" s="27" t="s">
        <v>300</v>
      </c>
      <c r="B212" s="27">
        <v>611</v>
      </c>
      <c r="C212" s="40" t="s">
        <v>73</v>
      </c>
      <c r="D212" s="107"/>
      <c r="E212" s="146">
        <v>0</v>
      </c>
      <c r="F212" s="146">
        <v>0</v>
      </c>
      <c r="G212" s="143">
        <f t="shared" si="11"/>
        <v>0</v>
      </c>
      <c r="J212" s="53"/>
    </row>
    <row r="213" spans="1:10" ht="12.95" customHeight="1">
      <c r="A213" s="27"/>
      <c r="B213" s="27">
        <v>621</v>
      </c>
      <c r="C213" s="26" t="s">
        <v>139</v>
      </c>
      <c r="D213" s="133">
        <v>0.1</v>
      </c>
      <c r="E213" s="146">
        <v>0</v>
      </c>
      <c r="F213" s="146">
        <v>0</v>
      </c>
      <c r="G213" s="143">
        <f t="shared" si="11"/>
        <v>0</v>
      </c>
      <c r="J213" s="53"/>
    </row>
    <row r="214" spans="1:10" ht="12.95" customHeight="1">
      <c r="A214" s="27"/>
      <c r="B214" s="27">
        <v>622</v>
      </c>
      <c r="C214" s="26" t="s">
        <v>196</v>
      </c>
      <c r="D214" s="107"/>
      <c r="E214" s="146">
        <v>0</v>
      </c>
      <c r="F214" s="146">
        <v>0</v>
      </c>
      <c r="G214" s="143">
        <f t="shared" si="11"/>
        <v>0</v>
      </c>
      <c r="J214" s="53"/>
    </row>
    <row r="215" spans="1:10" ht="12.95" customHeight="1">
      <c r="A215" s="27"/>
      <c r="B215" s="27">
        <v>623</v>
      </c>
      <c r="C215" s="26" t="s">
        <v>197</v>
      </c>
      <c r="D215" s="107"/>
      <c r="E215" s="146">
        <v>0</v>
      </c>
      <c r="F215" s="146">
        <v>0</v>
      </c>
      <c r="G215" s="143">
        <f t="shared" si="11"/>
        <v>0</v>
      </c>
      <c r="J215" s="53"/>
    </row>
    <row r="216" spans="1:10" ht="12.95" customHeight="1">
      <c r="A216" s="27"/>
      <c r="B216" s="31">
        <v>625001</v>
      </c>
      <c r="C216" s="26" t="s">
        <v>77</v>
      </c>
      <c r="D216" s="134">
        <v>1.4E-2</v>
      </c>
      <c r="E216" s="146">
        <v>0</v>
      </c>
      <c r="F216" s="146">
        <v>0</v>
      </c>
      <c r="G216" s="143">
        <f t="shared" si="11"/>
        <v>0</v>
      </c>
      <c r="J216" s="53"/>
    </row>
    <row r="217" spans="1:10" ht="12.95" customHeight="1">
      <c r="A217" s="27"/>
      <c r="B217" s="31">
        <v>625002</v>
      </c>
      <c r="C217" s="26" t="s">
        <v>140</v>
      </c>
      <c r="D217" s="133">
        <v>0.14000000000000001</v>
      </c>
      <c r="E217" s="146">
        <v>0</v>
      </c>
      <c r="F217" s="146">
        <v>0</v>
      </c>
      <c r="G217" s="143">
        <f t="shared" si="11"/>
        <v>0</v>
      </c>
      <c r="J217" s="53"/>
    </row>
    <row r="218" spans="1:10" ht="12.95" customHeight="1">
      <c r="A218" s="27"/>
      <c r="B218" s="31">
        <v>625003</v>
      </c>
      <c r="C218" s="26" t="s">
        <v>79</v>
      </c>
      <c r="D218" s="134">
        <v>8.0000000000000002E-3</v>
      </c>
      <c r="E218" s="146">
        <v>0</v>
      </c>
      <c r="F218" s="146">
        <v>0</v>
      </c>
      <c r="G218" s="143">
        <f t="shared" si="11"/>
        <v>0</v>
      </c>
      <c r="J218" s="53"/>
    </row>
    <row r="219" spans="1:10" ht="12.95" customHeight="1">
      <c r="A219" s="27"/>
      <c r="B219" s="31">
        <v>625004</v>
      </c>
      <c r="C219" s="26" t="s">
        <v>80</v>
      </c>
      <c r="D219" s="133">
        <v>0.03</v>
      </c>
      <c r="E219" s="146">
        <v>0</v>
      </c>
      <c r="F219" s="146">
        <v>0</v>
      </c>
      <c r="G219" s="143">
        <f t="shared" si="11"/>
        <v>0</v>
      </c>
      <c r="J219" s="53"/>
    </row>
    <row r="220" spans="1:10" ht="12.95" customHeight="1">
      <c r="A220" s="27"/>
      <c r="B220" s="31">
        <v>625005</v>
      </c>
      <c r="C220" s="26" t="s">
        <v>81</v>
      </c>
      <c r="D220" s="133">
        <v>0.01</v>
      </c>
      <c r="E220" s="146">
        <v>0</v>
      </c>
      <c r="F220" s="146">
        <v>0</v>
      </c>
      <c r="G220" s="143">
        <f t="shared" si="11"/>
        <v>0</v>
      </c>
      <c r="J220" s="53"/>
    </row>
    <row r="221" spans="1:10" ht="18" customHeight="1">
      <c r="A221" s="27"/>
      <c r="B221" s="31">
        <v>625007</v>
      </c>
      <c r="C221" s="26" t="s">
        <v>82</v>
      </c>
      <c r="D221" s="134">
        <v>4.7500000000000001E-2</v>
      </c>
      <c r="E221" s="146">
        <v>0</v>
      </c>
      <c r="F221" s="146">
        <v>0</v>
      </c>
      <c r="G221" s="143">
        <f t="shared" si="11"/>
        <v>0</v>
      </c>
      <c r="J221" s="53"/>
    </row>
    <row r="222" spans="1:10" ht="16.5" customHeight="1">
      <c r="A222" s="27"/>
      <c r="B222" s="27">
        <v>627</v>
      </c>
      <c r="C222" s="40" t="s">
        <v>327</v>
      </c>
      <c r="D222" s="135">
        <v>0.02</v>
      </c>
      <c r="E222" s="146">
        <v>0</v>
      </c>
      <c r="F222" s="146">
        <v>0</v>
      </c>
      <c r="G222" s="143">
        <f>E223*$G$3</f>
        <v>0</v>
      </c>
      <c r="J222" s="53"/>
    </row>
    <row r="223" spans="1:10" ht="18" customHeight="1">
      <c r="A223" s="152"/>
      <c r="B223" s="31">
        <v>633004</v>
      </c>
      <c r="C223" s="26" t="s">
        <v>91</v>
      </c>
      <c r="D223" s="135"/>
      <c r="E223" s="146">
        <v>0</v>
      </c>
      <c r="F223" s="146">
        <v>0</v>
      </c>
      <c r="G223" s="143">
        <v>0</v>
      </c>
      <c r="J223" s="53"/>
    </row>
    <row r="224" spans="1:10" ht="17.25" customHeight="1">
      <c r="A224" s="31"/>
      <c r="B224" s="31">
        <v>633006</v>
      </c>
      <c r="C224" s="26" t="s">
        <v>93</v>
      </c>
      <c r="D224" s="107"/>
      <c r="E224" s="146">
        <v>0</v>
      </c>
      <c r="F224" s="146">
        <v>0</v>
      </c>
      <c r="G224" s="143">
        <v>33</v>
      </c>
      <c r="J224" s="53"/>
    </row>
    <row r="225" spans="1:10" ht="18" customHeight="1">
      <c r="A225" s="190" t="s">
        <v>211</v>
      </c>
      <c r="B225" s="198"/>
      <c r="C225" s="198"/>
      <c r="D225" s="198"/>
      <c r="E225" s="146">
        <f>SUM(E4:E224)</f>
        <v>316918.63690000022</v>
      </c>
      <c r="F225" s="146">
        <v>300717</v>
      </c>
      <c r="G225" s="146">
        <f>SUM(G5:G224)</f>
        <v>302295.73691281996</v>
      </c>
      <c r="J225" s="53"/>
    </row>
    <row r="226" spans="1:10" ht="18" customHeight="1">
      <c r="A226" s="20"/>
      <c r="B226" s="20"/>
      <c r="C226" s="21"/>
      <c r="D226" s="8"/>
      <c r="E226" s="146">
        <v>0</v>
      </c>
      <c r="F226" s="146">
        <v>0</v>
      </c>
      <c r="G226" s="143"/>
      <c r="J226" s="53"/>
    </row>
    <row r="227" spans="1:10" ht="18" customHeight="1">
      <c r="A227" s="192" t="s">
        <v>283</v>
      </c>
      <c r="B227" s="193"/>
      <c r="C227" s="193"/>
      <c r="D227" s="140"/>
      <c r="E227" s="146">
        <v>353991</v>
      </c>
      <c r="F227" s="146">
        <v>353992</v>
      </c>
      <c r="G227" s="143">
        <v>354124</v>
      </c>
      <c r="J227" s="53"/>
    </row>
    <row r="228" spans="1:10" ht="18" customHeight="1">
      <c r="A228" s="194" t="s">
        <v>284</v>
      </c>
      <c r="B228" s="195"/>
      <c r="C228" s="195"/>
      <c r="D228" s="141"/>
      <c r="E228" s="146">
        <f>E225</f>
        <v>316918.63690000022</v>
      </c>
      <c r="F228" s="146">
        <v>300717</v>
      </c>
      <c r="G228" s="143">
        <v>302318</v>
      </c>
      <c r="J228" s="53"/>
    </row>
    <row r="229" spans="1:10" ht="18" customHeight="1">
      <c r="A229" s="196" t="s">
        <v>285</v>
      </c>
      <c r="B229" s="197"/>
      <c r="C229" s="197"/>
      <c r="D229" s="142"/>
      <c r="E229" s="146">
        <f>E227-E228</f>
        <v>37072.363099999784</v>
      </c>
      <c r="F229" s="146">
        <f t="shared" ref="F229:G229" si="12">F227-F228</f>
        <v>53275</v>
      </c>
      <c r="G229" s="146">
        <f t="shared" si="12"/>
        <v>51806</v>
      </c>
    </row>
    <row r="230" spans="1:10">
      <c r="A230" s="25"/>
      <c r="B230" s="25"/>
      <c r="C230" s="25"/>
      <c r="D230" s="8"/>
      <c r="E230" s="50"/>
    </row>
    <row r="231" spans="1:10">
      <c r="A231" s="25"/>
      <c r="B231" s="25"/>
      <c r="C231" s="25"/>
      <c r="D231" s="8"/>
      <c r="E231" s="50"/>
    </row>
    <row r="232" spans="1:10">
      <c r="A232" s="25"/>
      <c r="B232" s="25"/>
      <c r="C232" s="25"/>
      <c r="D232" s="8"/>
      <c r="E232" s="50"/>
    </row>
  </sheetData>
  <mergeCells count="24">
    <mergeCell ref="A1:C1"/>
    <mergeCell ref="C2:C3"/>
    <mergeCell ref="D4:G4"/>
    <mergeCell ref="B4:C4"/>
    <mergeCell ref="E2:E3"/>
    <mergeCell ref="D2:D3"/>
    <mergeCell ref="A228:C228"/>
    <mergeCell ref="A229:C229"/>
    <mergeCell ref="B179:C179"/>
    <mergeCell ref="B96:C96"/>
    <mergeCell ref="B106:C106"/>
    <mergeCell ref="A225:D225"/>
    <mergeCell ref="B170:C170"/>
    <mergeCell ref="B174:C174"/>
    <mergeCell ref="B192:C192"/>
    <mergeCell ref="B193:C193"/>
    <mergeCell ref="B211:C211"/>
    <mergeCell ref="B190:C190"/>
    <mergeCell ref="B191:C191"/>
    <mergeCell ref="B76:C76"/>
    <mergeCell ref="B79:C79"/>
    <mergeCell ref="B83:C83"/>
    <mergeCell ref="B93:C93"/>
    <mergeCell ref="A227:C227"/>
  </mergeCells>
  <pageMargins left="0.55118110236220474" right="0.15748031496062992" top="0.23" bottom="0.16" header="0.18" footer="0.19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9"/>
  <sheetViews>
    <sheetView tabSelected="1" topLeftCell="A21" workbookViewId="0">
      <selection activeCell="F49" sqref="F49"/>
    </sheetView>
  </sheetViews>
  <sheetFormatPr defaultRowHeight="12.75"/>
  <cols>
    <col min="1" max="1" width="12.28515625" customWidth="1"/>
    <col min="2" max="2" width="17.7109375" customWidth="1"/>
    <col min="3" max="3" width="42.140625" customWidth="1"/>
    <col min="4" max="4" width="14.140625" style="60" customWidth="1"/>
  </cols>
  <sheetData>
    <row r="1" spans="1:4" s="45" customFormat="1" ht="22.5" customHeight="1" thickBot="1">
      <c r="A1" s="70" t="s">
        <v>212</v>
      </c>
      <c r="B1" s="70"/>
      <c r="C1" s="52" t="s">
        <v>318</v>
      </c>
      <c r="D1" s="67">
        <v>2015</v>
      </c>
    </row>
    <row r="2" spans="1:4" ht="12.95" customHeight="1" thickBot="1">
      <c r="A2" s="74" t="s">
        <v>213</v>
      </c>
      <c r="B2" s="75" t="s">
        <v>214</v>
      </c>
      <c r="C2" s="76" t="s">
        <v>288</v>
      </c>
      <c r="D2" s="77" t="s">
        <v>317</v>
      </c>
    </row>
    <row r="3" spans="1:4" ht="12.95" customHeight="1">
      <c r="A3" s="71" t="s">
        <v>215</v>
      </c>
      <c r="B3" s="71" t="s">
        <v>216</v>
      </c>
      <c r="C3" s="72" t="s">
        <v>217</v>
      </c>
      <c r="D3" s="73"/>
    </row>
    <row r="4" spans="1:4" ht="12.95" customHeight="1">
      <c r="A4" s="24" t="s">
        <v>218</v>
      </c>
      <c r="B4" s="24" t="s">
        <v>219</v>
      </c>
      <c r="C4" s="34" t="s">
        <v>220</v>
      </c>
      <c r="D4" s="57">
        <v>106089</v>
      </c>
    </row>
    <row r="5" spans="1:4" ht="12.95" customHeight="1">
      <c r="A5" s="24" t="s">
        <v>221</v>
      </c>
      <c r="B5" s="22">
        <v>712002</v>
      </c>
      <c r="C5" s="34" t="s">
        <v>289</v>
      </c>
      <c r="D5" s="57"/>
    </row>
    <row r="6" spans="1:4" ht="12.95" customHeight="1">
      <c r="A6" s="24"/>
      <c r="B6" s="22">
        <v>713001</v>
      </c>
      <c r="C6" s="34" t="s">
        <v>222</v>
      </c>
      <c r="D6" s="57"/>
    </row>
    <row r="7" spans="1:4" ht="12.95" customHeight="1">
      <c r="A7" s="24"/>
      <c r="B7" s="22">
        <v>713002</v>
      </c>
      <c r="C7" s="34" t="s">
        <v>223</v>
      </c>
      <c r="D7" s="57"/>
    </row>
    <row r="8" spans="1:4" ht="12.95" customHeight="1">
      <c r="A8" s="24"/>
      <c r="B8" s="22">
        <v>713003</v>
      </c>
      <c r="C8" s="34" t="s">
        <v>224</v>
      </c>
      <c r="D8" s="57"/>
    </row>
    <row r="9" spans="1:4" ht="12.95" customHeight="1">
      <c r="A9" s="24"/>
      <c r="B9" s="22">
        <v>713004</v>
      </c>
      <c r="C9" s="34" t="s">
        <v>91</v>
      </c>
      <c r="D9" s="57"/>
    </row>
    <row r="10" spans="1:4" ht="12.95" customHeight="1">
      <c r="A10" s="24"/>
      <c r="B10" s="22">
        <v>714001</v>
      </c>
      <c r="C10" s="34" t="s">
        <v>225</v>
      </c>
      <c r="D10" s="57"/>
    </row>
    <row r="11" spans="1:4" ht="12.95" customHeight="1">
      <c r="A11" s="24"/>
      <c r="B11" s="22">
        <v>714004</v>
      </c>
      <c r="C11" s="34" t="s">
        <v>226</v>
      </c>
      <c r="D11" s="57"/>
    </row>
    <row r="12" spans="1:4" ht="12.95" customHeight="1">
      <c r="A12" s="24"/>
      <c r="B12" s="24">
        <v>716</v>
      </c>
      <c r="C12" s="34" t="s">
        <v>227</v>
      </c>
      <c r="D12" s="57"/>
    </row>
    <row r="13" spans="1:4" ht="12.95" customHeight="1">
      <c r="A13" s="166" t="s">
        <v>410</v>
      </c>
      <c r="B13" s="22">
        <v>717001</v>
      </c>
      <c r="C13" s="34" t="s">
        <v>228</v>
      </c>
      <c r="D13" s="57">
        <v>10000</v>
      </c>
    </row>
    <row r="14" spans="1:4" ht="12.95" customHeight="1">
      <c r="A14" s="24"/>
      <c r="B14" s="22">
        <v>717002</v>
      </c>
      <c r="C14" s="34" t="s">
        <v>229</v>
      </c>
      <c r="D14" s="124"/>
    </row>
    <row r="15" spans="1:4" ht="12.95" customHeight="1">
      <c r="A15" s="24"/>
      <c r="B15" s="22">
        <v>717003</v>
      </c>
      <c r="C15" s="34" t="s">
        <v>230</v>
      </c>
      <c r="D15" s="57"/>
    </row>
    <row r="16" spans="1:4" ht="12.95" customHeight="1">
      <c r="A16" s="24" t="s">
        <v>231</v>
      </c>
      <c r="B16" s="24" t="s">
        <v>232</v>
      </c>
      <c r="C16" s="34" t="s">
        <v>233</v>
      </c>
      <c r="D16" s="57"/>
    </row>
    <row r="17" spans="1:4" ht="12.95" customHeight="1">
      <c r="A17" s="24" t="s">
        <v>234</v>
      </c>
      <c r="B17" s="24" t="s">
        <v>235</v>
      </c>
      <c r="C17" s="34" t="s">
        <v>313</v>
      </c>
      <c r="D17" s="57"/>
    </row>
    <row r="18" spans="1:4" ht="12.95" customHeight="1">
      <c r="A18" s="24" t="s">
        <v>234</v>
      </c>
      <c r="B18" s="24" t="s">
        <v>236</v>
      </c>
      <c r="C18" s="34" t="s">
        <v>237</v>
      </c>
      <c r="D18" s="57"/>
    </row>
    <row r="19" spans="1:4" ht="12.95" customHeight="1">
      <c r="A19" s="24" t="s">
        <v>238</v>
      </c>
      <c r="B19" s="22">
        <v>717001</v>
      </c>
      <c r="C19" s="34" t="s">
        <v>239</v>
      </c>
      <c r="D19" s="57"/>
    </row>
    <row r="20" spans="1:4" ht="12.95" customHeight="1">
      <c r="A20" s="24" t="s">
        <v>240</v>
      </c>
      <c r="B20" s="22">
        <v>717002</v>
      </c>
      <c r="C20" s="34" t="s">
        <v>241</v>
      </c>
      <c r="D20" s="57"/>
    </row>
    <row r="21" spans="1:4" ht="12.95" customHeight="1">
      <c r="A21" s="24" t="s">
        <v>163</v>
      </c>
      <c r="B21" s="24" t="s">
        <v>242</v>
      </c>
      <c r="C21" s="34" t="s">
        <v>243</v>
      </c>
      <c r="D21" s="57"/>
    </row>
    <row r="22" spans="1:4" ht="12.95" customHeight="1">
      <c r="A22" s="24" t="s">
        <v>176</v>
      </c>
      <c r="B22" s="24" t="s">
        <v>244</v>
      </c>
      <c r="C22" s="34" t="s">
        <v>245</v>
      </c>
      <c r="D22" s="57">
        <v>5000</v>
      </c>
    </row>
    <row r="23" spans="1:4" ht="12.95" customHeight="1">
      <c r="A23" s="24" t="s">
        <v>180</v>
      </c>
      <c r="B23" s="24" t="s">
        <v>232</v>
      </c>
      <c r="C23" s="34" t="s">
        <v>246</v>
      </c>
      <c r="D23" s="57"/>
    </row>
    <row r="24" spans="1:4" ht="12.95" customHeight="1">
      <c r="A24" s="24"/>
      <c r="B24" s="24" t="s">
        <v>247</v>
      </c>
      <c r="C24" s="34" t="s">
        <v>248</v>
      </c>
      <c r="D24" s="57"/>
    </row>
    <row r="25" spans="1:4" ht="12.95" customHeight="1">
      <c r="A25" s="24" t="s">
        <v>249</v>
      </c>
      <c r="B25" s="24" t="s">
        <v>232</v>
      </c>
      <c r="C25" s="34" t="s">
        <v>250</v>
      </c>
      <c r="D25" s="57"/>
    </row>
    <row r="26" spans="1:4" ht="12.95" customHeight="1">
      <c r="A26" s="24" t="s">
        <v>182</v>
      </c>
      <c r="B26" s="24" t="s">
        <v>251</v>
      </c>
      <c r="C26" s="34" t="s">
        <v>252</v>
      </c>
      <c r="D26" s="57"/>
    </row>
    <row r="27" spans="1:4" ht="12.95" customHeight="1">
      <c r="A27" s="24"/>
      <c r="B27" s="24" t="s">
        <v>253</v>
      </c>
      <c r="C27" s="34" t="s">
        <v>254</v>
      </c>
      <c r="D27" s="57"/>
    </row>
    <row r="28" spans="1:4" ht="12.95" customHeight="1">
      <c r="A28" s="23" t="s">
        <v>185</v>
      </c>
      <c r="B28" s="24" t="s">
        <v>255</v>
      </c>
      <c r="C28" s="34" t="s">
        <v>256</v>
      </c>
      <c r="D28" s="57"/>
    </row>
    <row r="29" spans="1:4" ht="12.95" customHeight="1">
      <c r="A29" s="24"/>
      <c r="B29" s="24" t="s">
        <v>257</v>
      </c>
      <c r="C29" s="34" t="s">
        <v>258</v>
      </c>
      <c r="D29" s="57"/>
    </row>
    <row r="30" spans="1:4" ht="12.95" customHeight="1">
      <c r="A30" s="24" t="s">
        <v>188</v>
      </c>
      <c r="B30" s="24" t="s">
        <v>247</v>
      </c>
      <c r="C30" s="34" t="s">
        <v>259</v>
      </c>
      <c r="D30" s="57"/>
    </row>
    <row r="31" spans="1:4" ht="12.95" customHeight="1">
      <c r="A31" s="24" t="s">
        <v>191</v>
      </c>
      <c r="B31" s="24" t="s">
        <v>260</v>
      </c>
      <c r="C31" s="34" t="s">
        <v>261</v>
      </c>
      <c r="D31" s="57"/>
    </row>
    <row r="32" spans="1:4" ht="12.95" customHeight="1">
      <c r="A32" s="24"/>
      <c r="B32" s="24" t="s">
        <v>247</v>
      </c>
      <c r="C32" s="34" t="s">
        <v>262</v>
      </c>
      <c r="D32" s="57"/>
    </row>
    <row r="33" spans="1:4" ht="12.95" customHeight="1">
      <c r="A33" s="216" t="s">
        <v>263</v>
      </c>
      <c r="B33" s="216" t="s">
        <v>232</v>
      </c>
      <c r="C33" s="34" t="s">
        <v>314</v>
      </c>
      <c r="D33" s="57"/>
    </row>
    <row r="34" spans="1:4" ht="12.95" customHeight="1">
      <c r="A34" s="216"/>
      <c r="B34" s="216"/>
      <c r="C34" s="34" t="s">
        <v>264</v>
      </c>
      <c r="D34" s="57"/>
    </row>
    <row r="35" spans="1:4" ht="12.95" customHeight="1">
      <c r="A35" s="24" t="s">
        <v>265</v>
      </c>
      <c r="B35" s="24" t="s">
        <v>266</v>
      </c>
      <c r="C35" s="34" t="s">
        <v>267</v>
      </c>
      <c r="D35" s="57"/>
    </row>
    <row r="36" spans="1:4" ht="12.95" customHeight="1">
      <c r="A36" s="24" t="s">
        <v>268</v>
      </c>
      <c r="B36" s="24" t="s">
        <v>266</v>
      </c>
      <c r="C36" s="34" t="s">
        <v>269</v>
      </c>
      <c r="D36" s="58">
        <v>10000</v>
      </c>
    </row>
    <row r="37" spans="1:4" ht="12.95" customHeight="1">
      <c r="A37" s="217" t="s">
        <v>270</v>
      </c>
      <c r="B37" s="218"/>
      <c r="C37" s="219"/>
      <c r="D37" s="62">
        <f>SUM(D3:D36)</f>
        <v>131089</v>
      </c>
    </row>
    <row r="38" spans="1:4" ht="12.95" customHeight="1">
      <c r="A38" s="24" t="s">
        <v>142</v>
      </c>
      <c r="B38" s="24" t="s">
        <v>271</v>
      </c>
      <c r="C38" s="34" t="s">
        <v>272</v>
      </c>
      <c r="D38" s="54">
        <v>16800</v>
      </c>
    </row>
    <row r="39" spans="1:4" ht="12.95" customHeight="1">
      <c r="A39" s="125"/>
      <c r="B39" s="125" t="s">
        <v>271</v>
      </c>
      <c r="C39" s="34" t="s">
        <v>401</v>
      </c>
      <c r="D39" s="54">
        <v>14683</v>
      </c>
    </row>
    <row r="40" spans="1:4" ht="12.95" customHeight="1">
      <c r="A40" s="24">
        <v>464</v>
      </c>
      <c r="B40" s="24" t="s">
        <v>273</v>
      </c>
      <c r="C40" s="34" t="s">
        <v>274</v>
      </c>
      <c r="D40" s="57"/>
    </row>
    <row r="41" spans="1:4" ht="12.95" customHeight="1">
      <c r="A41" s="217" t="s">
        <v>275</v>
      </c>
      <c r="B41" s="218"/>
      <c r="C41" s="219"/>
      <c r="D41" s="62">
        <f>SUM(D38:D40)</f>
        <v>31483</v>
      </c>
    </row>
    <row r="42" spans="1:4" ht="6.75" customHeight="1">
      <c r="A42" s="9"/>
      <c r="B42" s="9"/>
      <c r="C42" s="9"/>
    </row>
    <row r="43" spans="1:4" ht="12.95" customHeight="1">
      <c r="A43" s="220" t="s">
        <v>293</v>
      </c>
      <c r="B43" s="221"/>
      <c r="C43" s="221"/>
      <c r="D43" s="63">
        <v>0</v>
      </c>
    </row>
    <row r="44" spans="1:4" ht="12.95" customHeight="1">
      <c r="A44" s="212" t="s">
        <v>292</v>
      </c>
      <c r="B44" s="213"/>
      <c r="C44" s="213"/>
      <c r="D44" s="64">
        <f>D37</f>
        <v>131089</v>
      </c>
    </row>
    <row r="45" spans="1:4" ht="12.95" customHeight="1">
      <c r="A45" s="210" t="s">
        <v>294</v>
      </c>
      <c r="B45" s="211"/>
      <c r="C45" s="211"/>
      <c r="D45" s="65">
        <f>D43-D44</f>
        <v>-131089</v>
      </c>
    </row>
    <row r="46" spans="1:4" ht="6" customHeight="1">
      <c r="A46" s="35"/>
      <c r="B46" s="36"/>
      <c r="C46" s="36"/>
      <c r="D46" s="59"/>
    </row>
    <row r="47" spans="1:4" ht="12.95" customHeight="1">
      <c r="A47" s="212" t="s">
        <v>291</v>
      </c>
      <c r="B47" s="213"/>
      <c r="C47" s="213"/>
      <c r="D47" s="64">
        <v>125500</v>
      </c>
    </row>
    <row r="48" spans="1:4" ht="12.95" customHeight="1">
      <c r="A48" s="35"/>
      <c r="B48" s="41"/>
      <c r="C48" s="41" t="s">
        <v>290</v>
      </c>
      <c r="D48" s="64">
        <f>D41</f>
        <v>31483</v>
      </c>
    </row>
    <row r="49" spans="1:4" ht="12.95" customHeight="1">
      <c r="A49" s="214" t="s">
        <v>321</v>
      </c>
      <c r="B49" s="215"/>
      <c r="C49" s="215"/>
      <c r="D49" s="66">
        <f>D47-D48</f>
        <v>94017</v>
      </c>
    </row>
  </sheetData>
  <mergeCells count="9">
    <mergeCell ref="A45:C45"/>
    <mergeCell ref="A47:C47"/>
    <mergeCell ref="A49:C49"/>
    <mergeCell ref="A33:A34"/>
    <mergeCell ref="B33:B34"/>
    <mergeCell ref="A37:C37"/>
    <mergeCell ref="A41:C41"/>
    <mergeCell ref="A43:C43"/>
    <mergeCell ref="A44:C44"/>
  </mergeCells>
  <pageMargins left="0.49" right="0.18" top="0.24" bottom="0.22" header="0.17" footer="0.16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7"/>
  <sheetViews>
    <sheetView topLeftCell="A184" workbookViewId="0">
      <selection activeCell="J218" sqref="J218"/>
    </sheetView>
  </sheetViews>
  <sheetFormatPr defaultRowHeight="12.75"/>
  <cols>
    <col min="1" max="1" width="5.140625" customWidth="1"/>
    <col min="2" max="2" width="11.42578125" style="51" customWidth="1"/>
    <col min="5" max="5" width="5.140625" customWidth="1"/>
    <col min="6" max="6" width="11.42578125" style="51" customWidth="1"/>
  </cols>
  <sheetData>
    <row r="1" spans="1:6" ht="13.5" thickBot="1">
      <c r="A1" s="55"/>
      <c r="B1" s="56"/>
      <c r="E1" s="55"/>
      <c r="F1" s="56"/>
    </row>
    <row r="2" spans="1:6" ht="12.75" customHeight="1">
      <c r="A2" s="208" t="s">
        <v>319</v>
      </c>
      <c r="B2" s="206" t="s">
        <v>320</v>
      </c>
      <c r="E2" s="208" t="s">
        <v>319</v>
      </c>
      <c r="F2" s="206" t="s">
        <v>320</v>
      </c>
    </row>
    <row r="3" spans="1:6" ht="13.5" thickBot="1">
      <c r="A3" s="209"/>
      <c r="B3" s="207"/>
      <c r="E3" s="209"/>
      <c r="F3" s="207"/>
    </row>
    <row r="4" spans="1:6">
      <c r="B4"/>
      <c r="F4"/>
    </row>
    <row r="5" spans="1:6">
      <c r="A5" s="95"/>
      <c r="B5" s="48">
        <v>38821</v>
      </c>
      <c r="E5" s="95"/>
      <c r="F5" s="48">
        <v>38821</v>
      </c>
    </row>
    <row r="6" spans="1:6">
      <c r="A6" s="95"/>
      <c r="B6" s="96">
        <v>4200</v>
      </c>
      <c r="E6" s="95"/>
      <c r="F6" s="96">
        <v>4200</v>
      </c>
    </row>
    <row r="7" spans="1:6">
      <c r="A7" s="95"/>
      <c r="B7" s="96">
        <v>1300</v>
      </c>
      <c r="E7" s="95"/>
      <c r="F7" s="96">
        <v>1300</v>
      </c>
    </row>
    <row r="8" spans="1:6">
      <c r="A8" s="29"/>
      <c r="B8" s="48">
        <v>44321</v>
      </c>
      <c r="E8" s="29"/>
      <c r="F8" s="48">
        <v>44321</v>
      </c>
    </row>
    <row r="9" spans="1:6">
      <c r="A9" s="47">
        <v>0.1</v>
      </c>
      <c r="B9" s="49">
        <v>1521</v>
      </c>
      <c r="E9" s="47">
        <v>0.1</v>
      </c>
      <c r="F9" s="49">
        <v>1521</v>
      </c>
    </row>
    <row r="10" spans="1:6">
      <c r="A10" s="29"/>
      <c r="B10" s="48">
        <v>2880</v>
      </c>
      <c r="E10" s="29"/>
      <c r="F10" s="48">
        <v>2880</v>
      </c>
    </row>
    <row r="11" spans="1:6">
      <c r="A11" s="46">
        <v>1.4E-2</v>
      </c>
      <c r="B11" s="49">
        <f t="shared" ref="B11:B16" si="0">$I$8*A11</f>
        <v>0</v>
      </c>
      <c r="E11" s="46">
        <v>1.4E-2</v>
      </c>
      <c r="F11" s="49">
        <f t="shared" ref="F11:F16" si="1">$I$8*E11</f>
        <v>0</v>
      </c>
    </row>
    <row r="12" spans="1:6">
      <c r="A12" s="47">
        <v>0.14000000000000001</v>
      </c>
      <c r="B12" s="49">
        <f t="shared" si="0"/>
        <v>0</v>
      </c>
      <c r="E12" s="47">
        <v>0.14000000000000001</v>
      </c>
      <c r="F12" s="49">
        <f t="shared" si="1"/>
        <v>0</v>
      </c>
    </row>
    <row r="13" spans="1:6">
      <c r="A13" s="46">
        <v>8.0000000000000002E-3</v>
      </c>
      <c r="B13" s="49">
        <f t="shared" si="0"/>
        <v>0</v>
      </c>
      <c r="E13" s="46">
        <v>8.0000000000000002E-3</v>
      </c>
      <c r="F13" s="49">
        <f t="shared" si="1"/>
        <v>0</v>
      </c>
    </row>
    <row r="14" spans="1:6">
      <c r="A14" s="47">
        <v>0.03</v>
      </c>
      <c r="B14" s="49">
        <f t="shared" si="0"/>
        <v>0</v>
      </c>
      <c r="E14" s="47">
        <v>0.03</v>
      </c>
      <c r="F14" s="49">
        <f t="shared" si="1"/>
        <v>0</v>
      </c>
    </row>
    <row r="15" spans="1:6">
      <c r="A15" s="47">
        <v>0.01</v>
      </c>
      <c r="B15" s="49">
        <f t="shared" si="0"/>
        <v>0</v>
      </c>
      <c r="E15" s="47">
        <v>0.01</v>
      </c>
      <c r="F15" s="49">
        <f t="shared" si="1"/>
        <v>0</v>
      </c>
    </row>
    <row r="16" spans="1:6">
      <c r="A16" s="46">
        <v>4.7500000000000001E-2</v>
      </c>
      <c r="B16" s="49">
        <f t="shared" si="0"/>
        <v>0</v>
      </c>
      <c r="E16" s="46">
        <v>4.7500000000000001E-2</v>
      </c>
      <c r="F16" s="49">
        <f t="shared" si="1"/>
        <v>0</v>
      </c>
    </row>
    <row r="17" spans="1:6">
      <c r="A17" s="47">
        <v>0.02</v>
      </c>
      <c r="B17" s="48">
        <v>160</v>
      </c>
      <c r="E17" s="47">
        <v>0.02</v>
      </c>
      <c r="F17" s="48">
        <v>160</v>
      </c>
    </row>
    <row r="18" spans="1:6">
      <c r="A18" s="32"/>
      <c r="B18" s="48">
        <v>830</v>
      </c>
      <c r="E18" s="32"/>
      <c r="F18" s="48">
        <v>830</v>
      </c>
    </row>
    <row r="19" spans="1:6">
      <c r="A19" s="29"/>
      <c r="B19" s="48">
        <v>6700</v>
      </c>
      <c r="E19" s="29"/>
      <c r="F19" s="48">
        <v>6700</v>
      </c>
    </row>
    <row r="20" spans="1:6">
      <c r="A20" s="29"/>
      <c r="B20" s="48">
        <v>332</v>
      </c>
      <c r="E20" s="29"/>
      <c r="F20" s="48">
        <v>332</v>
      </c>
    </row>
    <row r="21" spans="1:6">
      <c r="A21" s="29"/>
      <c r="B21" s="48">
        <v>1660</v>
      </c>
      <c r="E21" s="29"/>
      <c r="F21" s="48">
        <v>1660</v>
      </c>
    </row>
    <row r="22" spans="1:6">
      <c r="A22" s="29"/>
      <c r="B22" s="48">
        <v>465</v>
      </c>
      <c r="E22" s="29"/>
      <c r="F22" s="48">
        <v>465</v>
      </c>
    </row>
    <row r="23" spans="1:6">
      <c r="A23" s="29"/>
      <c r="B23" s="48">
        <v>200</v>
      </c>
      <c r="E23" s="29"/>
      <c r="F23" s="48">
        <v>200</v>
      </c>
    </row>
    <row r="24" spans="1:6">
      <c r="A24" s="29"/>
      <c r="B24" s="48">
        <v>166</v>
      </c>
      <c r="E24" s="29"/>
      <c r="F24" s="48">
        <v>166</v>
      </c>
    </row>
    <row r="25" spans="1:6">
      <c r="A25" s="29"/>
      <c r="B25" s="48">
        <v>33</v>
      </c>
      <c r="E25" s="29"/>
      <c r="F25" s="48">
        <v>33</v>
      </c>
    </row>
    <row r="26" spans="1:6">
      <c r="A26" s="29"/>
      <c r="B26" s="48">
        <v>200</v>
      </c>
      <c r="E26" s="29"/>
      <c r="F26" s="48">
        <v>200</v>
      </c>
    </row>
    <row r="27" spans="1:6">
      <c r="A27" s="29"/>
      <c r="B27" s="48">
        <v>300</v>
      </c>
      <c r="E27" s="29"/>
      <c r="F27" s="48">
        <v>300</v>
      </c>
    </row>
    <row r="28" spans="1:6">
      <c r="A28" s="29"/>
      <c r="B28" s="48">
        <v>1000</v>
      </c>
      <c r="E28" s="29"/>
      <c r="F28" s="48">
        <v>1000</v>
      </c>
    </row>
    <row r="29" spans="1:6">
      <c r="A29" s="29"/>
      <c r="B29" s="48">
        <v>500</v>
      </c>
      <c r="E29" s="29"/>
      <c r="F29" s="48">
        <v>500</v>
      </c>
    </row>
    <row r="30" spans="1:6">
      <c r="A30" s="29"/>
      <c r="B30" s="48">
        <v>199</v>
      </c>
      <c r="E30" s="29"/>
      <c r="F30" s="48">
        <v>199</v>
      </c>
    </row>
    <row r="31" spans="1:6">
      <c r="A31" s="29"/>
      <c r="B31" s="48">
        <v>300</v>
      </c>
      <c r="E31" s="29"/>
      <c r="F31" s="48">
        <v>300</v>
      </c>
    </row>
    <row r="32" spans="1:6">
      <c r="A32" s="29"/>
      <c r="B32" s="48">
        <v>700</v>
      </c>
      <c r="E32" s="29"/>
      <c r="F32" s="48">
        <v>700</v>
      </c>
    </row>
    <row r="33" spans="1:6">
      <c r="A33" s="29"/>
      <c r="B33" s="48">
        <v>664</v>
      </c>
      <c r="E33" s="29"/>
      <c r="F33" s="48">
        <v>664</v>
      </c>
    </row>
    <row r="34" spans="1:6">
      <c r="A34" s="29"/>
      <c r="B34" s="48">
        <v>0</v>
      </c>
      <c r="E34" s="29"/>
      <c r="F34" s="48">
        <v>0</v>
      </c>
    </row>
    <row r="35" spans="1:6">
      <c r="A35" s="29"/>
      <c r="B35" s="48">
        <v>2700</v>
      </c>
      <c r="E35" s="29"/>
      <c r="F35" s="48">
        <v>2700</v>
      </c>
    </row>
    <row r="36" spans="1:6">
      <c r="A36" s="29"/>
      <c r="B36" s="48">
        <v>1500</v>
      </c>
      <c r="E36" s="29"/>
      <c r="F36" s="48">
        <v>1500</v>
      </c>
    </row>
    <row r="37" spans="1:6">
      <c r="A37" s="29"/>
      <c r="B37" s="48">
        <v>600</v>
      </c>
      <c r="E37" s="29"/>
      <c r="F37" s="48">
        <v>600</v>
      </c>
    </row>
    <row r="38" spans="1:6">
      <c r="A38" s="29"/>
      <c r="B38" s="48"/>
      <c r="E38" s="29"/>
      <c r="F38" s="48"/>
    </row>
    <row r="39" spans="1:6">
      <c r="A39" s="29"/>
      <c r="B39" s="48">
        <v>60</v>
      </c>
      <c r="E39" s="29"/>
      <c r="F39" s="48">
        <v>60</v>
      </c>
    </row>
    <row r="40" spans="1:6">
      <c r="A40" s="29"/>
      <c r="B40" s="48">
        <v>0</v>
      </c>
      <c r="E40" s="29"/>
      <c r="F40" s="48">
        <v>0</v>
      </c>
    </row>
    <row r="41" spans="1:6">
      <c r="A41" s="29"/>
      <c r="B41" s="48">
        <v>130</v>
      </c>
      <c r="E41" s="29"/>
      <c r="F41" s="48">
        <v>130</v>
      </c>
    </row>
    <row r="42" spans="1:6">
      <c r="A42" s="29"/>
      <c r="B42" s="48">
        <v>130</v>
      </c>
      <c r="E42" s="29"/>
      <c r="F42" s="48">
        <v>130</v>
      </c>
    </row>
    <row r="43" spans="1:6">
      <c r="A43" s="29"/>
      <c r="B43" s="48">
        <v>130</v>
      </c>
      <c r="E43" s="29"/>
      <c r="F43" s="48">
        <v>130</v>
      </c>
    </row>
    <row r="44" spans="1:6">
      <c r="A44" s="29"/>
      <c r="B44" s="48">
        <v>500</v>
      </c>
      <c r="E44" s="29"/>
      <c r="F44" s="48">
        <v>500</v>
      </c>
    </row>
    <row r="45" spans="1:6">
      <c r="A45" s="29"/>
      <c r="B45" s="48">
        <v>110</v>
      </c>
      <c r="E45" s="29"/>
      <c r="F45" s="48">
        <v>110</v>
      </c>
    </row>
    <row r="46" spans="1:6">
      <c r="A46" s="29"/>
      <c r="B46" s="48">
        <v>500</v>
      </c>
      <c r="E46" s="29"/>
      <c r="F46" s="48">
        <v>500</v>
      </c>
    </row>
    <row r="47" spans="1:6">
      <c r="A47" s="29"/>
      <c r="B47" s="48">
        <v>0</v>
      </c>
      <c r="E47" s="29"/>
      <c r="F47" s="48">
        <v>0</v>
      </c>
    </row>
    <row r="48" spans="1:6">
      <c r="A48" s="29"/>
      <c r="B48" s="48">
        <v>0</v>
      </c>
      <c r="E48" s="29"/>
      <c r="F48" s="48">
        <v>0</v>
      </c>
    </row>
    <row r="49" spans="1:6">
      <c r="A49" s="29"/>
      <c r="B49" s="48">
        <v>0</v>
      </c>
      <c r="E49" s="29"/>
      <c r="F49" s="48">
        <v>0</v>
      </c>
    </row>
    <row r="50" spans="1:6">
      <c r="A50" s="29"/>
      <c r="B50" s="48">
        <v>500</v>
      </c>
      <c r="E50" s="29"/>
      <c r="F50" s="48">
        <v>500</v>
      </c>
    </row>
    <row r="51" spans="1:6">
      <c r="A51" s="29"/>
      <c r="B51" s="48">
        <v>164</v>
      </c>
      <c r="E51" s="29"/>
      <c r="F51" s="48">
        <v>164</v>
      </c>
    </row>
    <row r="52" spans="1:6">
      <c r="A52" s="29"/>
      <c r="B52" s="48">
        <v>66</v>
      </c>
      <c r="E52" s="29"/>
      <c r="F52" s="48">
        <v>66</v>
      </c>
    </row>
    <row r="53" spans="1:6">
      <c r="A53" s="29"/>
      <c r="B53" s="48">
        <v>2500</v>
      </c>
      <c r="E53" s="29"/>
      <c r="F53" s="48">
        <v>2500</v>
      </c>
    </row>
    <row r="54" spans="1:6">
      <c r="A54" s="29"/>
      <c r="B54" s="48">
        <v>6639</v>
      </c>
      <c r="E54" s="29"/>
      <c r="F54" s="48">
        <v>6639</v>
      </c>
    </row>
    <row r="55" spans="1:6">
      <c r="A55" s="29"/>
      <c r="B55" s="48">
        <v>2500</v>
      </c>
      <c r="E55" s="29"/>
      <c r="F55" s="48">
        <v>2500</v>
      </c>
    </row>
    <row r="56" spans="1:6">
      <c r="A56" s="29"/>
      <c r="B56" s="48">
        <v>0</v>
      </c>
      <c r="E56" s="29"/>
      <c r="F56" s="48">
        <v>0</v>
      </c>
    </row>
    <row r="57" spans="1:6">
      <c r="A57" s="29"/>
      <c r="B57" s="48">
        <v>350</v>
      </c>
      <c r="E57" s="29"/>
      <c r="F57" s="48">
        <v>350</v>
      </c>
    </row>
    <row r="58" spans="1:6">
      <c r="A58" s="29"/>
      <c r="B58" s="48">
        <v>332</v>
      </c>
      <c r="E58" s="29"/>
      <c r="F58" s="48">
        <v>332</v>
      </c>
    </row>
    <row r="59" spans="1:6">
      <c r="A59" s="29"/>
      <c r="B59" s="48">
        <v>763</v>
      </c>
      <c r="E59" s="29"/>
      <c r="F59" s="48">
        <v>763</v>
      </c>
    </row>
    <row r="60" spans="1:6">
      <c r="A60" s="29"/>
      <c r="B60" s="48">
        <v>3000</v>
      </c>
      <c r="E60" s="29"/>
      <c r="F60" s="48">
        <v>3000</v>
      </c>
    </row>
    <row r="61" spans="1:6">
      <c r="A61" s="29"/>
      <c r="B61" s="48">
        <v>980</v>
      </c>
      <c r="E61" s="29"/>
      <c r="F61" s="48">
        <v>980</v>
      </c>
    </row>
    <row r="62" spans="1:6">
      <c r="A62" s="29"/>
      <c r="B62" s="48">
        <v>600</v>
      </c>
      <c r="E62" s="29"/>
      <c r="F62" s="48">
        <v>600</v>
      </c>
    </row>
    <row r="63" spans="1:6">
      <c r="A63" s="29"/>
      <c r="B63" s="48">
        <v>904</v>
      </c>
      <c r="E63" s="29"/>
      <c r="F63" s="48">
        <v>904</v>
      </c>
    </row>
    <row r="64" spans="1:6">
      <c r="A64" s="29"/>
      <c r="B64" s="48"/>
      <c r="E64" s="29"/>
      <c r="F64" s="48"/>
    </row>
    <row r="65" spans="1:6">
      <c r="A65" s="29"/>
      <c r="B65" s="48"/>
      <c r="E65" s="29"/>
      <c r="F65" s="48"/>
    </row>
    <row r="66" spans="1:6">
      <c r="A66" s="29"/>
      <c r="B66" s="48">
        <v>122</v>
      </c>
      <c r="E66" s="29"/>
      <c r="F66" s="48">
        <v>122</v>
      </c>
    </row>
    <row r="67" spans="1:6">
      <c r="A67" s="29"/>
      <c r="B67" s="48"/>
      <c r="E67" s="29"/>
      <c r="F67" s="48"/>
    </row>
    <row r="68" spans="1:6">
      <c r="A68" s="29"/>
      <c r="B68" s="48">
        <v>1660</v>
      </c>
      <c r="E68" s="29"/>
      <c r="F68" s="48">
        <v>1660</v>
      </c>
    </row>
    <row r="69" spans="1:6">
      <c r="A69" s="29"/>
      <c r="B69" s="48"/>
      <c r="E69" s="29"/>
      <c r="F69" s="48"/>
    </row>
    <row r="70" spans="1:6">
      <c r="A70" s="29"/>
      <c r="B70" s="48"/>
      <c r="E70" s="29"/>
      <c r="F70" s="48"/>
    </row>
    <row r="71" spans="1:6">
      <c r="A71" s="29"/>
      <c r="B71" s="48"/>
      <c r="E71" s="29"/>
      <c r="F71" s="48"/>
    </row>
    <row r="72" spans="1:6">
      <c r="A72" s="29"/>
      <c r="B72" s="48"/>
      <c r="E72" s="29"/>
      <c r="F72" s="48"/>
    </row>
    <row r="73" spans="1:6">
      <c r="A73" s="29"/>
      <c r="B73" s="48"/>
      <c r="E73" s="29"/>
      <c r="F73" s="48"/>
    </row>
    <row r="74" spans="1:6">
      <c r="A74" s="29"/>
      <c r="B74" s="48"/>
      <c r="E74" s="29"/>
      <c r="F74" s="48"/>
    </row>
    <row r="75" spans="1:6">
      <c r="A75" s="29"/>
      <c r="B75" s="48"/>
      <c r="E75" s="29"/>
      <c r="F75" s="48"/>
    </row>
    <row r="76" spans="1:6">
      <c r="A76" s="118"/>
      <c r="B76" s="119"/>
      <c r="E76" s="118"/>
      <c r="F76" s="119"/>
    </row>
    <row r="77" spans="1:6">
      <c r="A77" s="29"/>
      <c r="B77" s="48">
        <v>664</v>
      </c>
      <c r="E77" s="29"/>
      <c r="F77" s="48">
        <v>664</v>
      </c>
    </row>
    <row r="78" spans="1:6">
      <c r="A78" s="29"/>
      <c r="B78" s="48">
        <v>0</v>
      </c>
      <c r="E78" s="29"/>
      <c r="F78" s="48">
        <v>0</v>
      </c>
    </row>
    <row r="79" spans="1:6">
      <c r="A79" s="107"/>
      <c r="B79" s="108"/>
      <c r="E79" s="107"/>
      <c r="F79" s="108"/>
    </row>
    <row r="80" spans="1:6">
      <c r="A80" s="29"/>
      <c r="B80" s="48">
        <v>5065</v>
      </c>
      <c r="E80" s="29"/>
      <c r="F80" s="48">
        <v>5065</v>
      </c>
    </row>
    <row r="81" spans="1:6">
      <c r="A81" s="29"/>
      <c r="B81" s="48">
        <v>350</v>
      </c>
      <c r="E81" s="29"/>
      <c r="F81" s="48">
        <v>350</v>
      </c>
    </row>
    <row r="82" spans="1:6">
      <c r="A82" s="29"/>
      <c r="B82" s="48">
        <v>54</v>
      </c>
      <c r="E82" s="29"/>
      <c r="F82" s="48">
        <v>54</v>
      </c>
    </row>
    <row r="83" spans="1:6">
      <c r="A83" s="107"/>
      <c r="B83" s="108"/>
      <c r="E83" s="107"/>
      <c r="F83" s="108"/>
    </row>
    <row r="84" spans="1:6">
      <c r="A84" s="29"/>
      <c r="B84" s="48">
        <v>0</v>
      </c>
      <c r="E84" s="29"/>
      <c r="F84" s="48">
        <v>0</v>
      </c>
    </row>
    <row r="85" spans="1:6">
      <c r="A85" s="29"/>
      <c r="B85" s="48">
        <v>500</v>
      </c>
      <c r="E85" s="29"/>
      <c r="F85" s="48">
        <v>500</v>
      </c>
    </row>
    <row r="86" spans="1:6">
      <c r="A86" s="29"/>
      <c r="B86" s="48">
        <v>307</v>
      </c>
      <c r="E86" s="29"/>
      <c r="F86" s="48">
        <v>307</v>
      </c>
    </row>
    <row r="87" spans="1:6">
      <c r="A87" s="29"/>
      <c r="B87" s="48">
        <v>80</v>
      </c>
      <c r="E87" s="29"/>
      <c r="F87" s="48">
        <v>80</v>
      </c>
    </row>
    <row r="88" spans="1:6">
      <c r="A88" s="29"/>
      <c r="B88" s="48">
        <v>200</v>
      </c>
      <c r="E88" s="29"/>
      <c r="F88" s="48">
        <v>200</v>
      </c>
    </row>
    <row r="89" spans="1:6">
      <c r="A89" s="29"/>
      <c r="B89" s="48">
        <v>0</v>
      </c>
      <c r="E89" s="29"/>
      <c r="F89" s="48">
        <v>0</v>
      </c>
    </row>
    <row r="90" spans="1:6">
      <c r="A90" s="29"/>
      <c r="B90" s="48">
        <v>1200</v>
      </c>
      <c r="E90" s="29"/>
      <c r="F90" s="48">
        <v>1200</v>
      </c>
    </row>
    <row r="91" spans="1:6">
      <c r="A91" s="29"/>
      <c r="B91" s="48">
        <v>600</v>
      </c>
      <c r="E91" s="29"/>
      <c r="F91" s="48">
        <v>600</v>
      </c>
    </row>
    <row r="92" spans="1:6">
      <c r="A92" s="29"/>
      <c r="B92" s="48">
        <v>0</v>
      </c>
      <c r="E92" s="29"/>
      <c r="F92" s="48">
        <v>0</v>
      </c>
    </row>
    <row r="93" spans="1:6">
      <c r="A93" s="107"/>
      <c r="B93" s="108"/>
      <c r="E93" s="107"/>
      <c r="F93" s="108"/>
    </row>
    <row r="94" spans="1:6">
      <c r="A94" s="29"/>
      <c r="B94" s="48">
        <v>1000</v>
      </c>
      <c r="E94" s="29"/>
      <c r="F94" s="48">
        <v>1000</v>
      </c>
    </row>
    <row r="95" spans="1:6">
      <c r="A95" s="29"/>
      <c r="B95" s="48">
        <v>1000</v>
      </c>
      <c r="E95" s="29"/>
      <c r="F95" s="48">
        <v>1000</v>
      </c>
    </row>
    <row r="96" spans="1:6">
      <c r="A96" s="107"/>
      <c r="B96" s="108"/>
      <c r="E96" s="107"/>
      <c r="F96" s="108"/>
    </row>
    <row r="97" spans="1:6">
      <c r="A97" s="29"/>
      <c r="B97" s="48"/>
      <c r="E97" s="29"/>
      <c r="F97" s="48"/>
    </row>
    <row r="98" spans="1:6">
      <c r="A98" s="47">
        <v>0.1</v>
      </c>
      <c r="B98" s="49"/>
      <c r="E98" s="47">
        <v>0.1</v>
      </c>
      <c r="F98" s="49"/>
    </row>
    <row r="99" spans="1:6">
      <c r="A99" s="46">
        <v>1.4E-2</v>
      </c>
      <c r="B99" s="49"/>
      <c r="E99" s="46">
        <v>1.4E-2</v>
      </c>
      <c r="F99" s="49"/>
    </row>
    <row r="100" spans="1:6">
      <c r="A100" s="47">
        <v>0.14000000000000001</v>
      </c>
      <c r="B100" s="49"/>
      <c r="E100" s="47">
        <v>0.14000000000000001</v>
      </c>
      <c r="F100" s="49"/>
    </row>
    <row r="101" spans="1:6">
      <c r="A101" s="46">
        <v>8.0000000000000002E-3</v>
      </c>
      <c r="B101" s="49"/>
      <c r="E101" s="46">
        <v>8.0000000000000002E-3</v>
      </c>
      <c r="F101" s="49"/>
    </row>
    <row r="102" spans="1:6">
      <c r="A102" s="47">
        <v>0.03</v>
      </c>
      <c r="B102" s="49"/>
      <c r="E102" s="47">
        <v>0.03</v>
      </c>
      <c r="F102" s="49"/>
    </row>
    <row r="103" spans="1:6">
      <c r="A103" s="47">
        <v>0.01</v>
      </c>
      <c r="B103" s="49"/>
      <c r="E103" s="47">
        <v>0.01</v>
      </c>
      <c r="F103" s="49"/>
    </row>
    <row r="104" spans="1:6">
      <c r="A104" s="46">
        <v>4.7500000000000001E-2</v>
      </c>
      <c r="B104" s="49"/>
      <c r="E104" s="46">
        <v>4.7500000000000001E-2</v>
      </c>
      <c r="F104" s="49"/>
    </row>
    <row r="105" spans="1:6">
      <c r="A105" s="30"/>
      <c r="B105" s="48"/>
      <c r="E105" s="30"/>
      <c r="F105" s="48"/>
    </row>
    <row r="106" spans="1:6">
      <c r="A106" s="115"/>
      <c r="B106" s="116"/>
      <c r="E106" s="115"/>
      <c r="F106" s="116"/>
    </row>
    <row r="107" spans="1:6">
      <c r="A107" s="30"/>
      <c r="B107" s="48">
        <v>1350</v>
      </c>
      <c r="E107" s="30"/>
      <c r="F107" s="48">
        <v>1350</v>
      </c>
    </row>
    <row r="108" spans="1:6">
      <c r="A108" s="30"/>
      <c r="B108" s="48"/>
      <c r="E108" s="30"/>
      <c r="F108" s="48"/>
    </row>
    <row r="109" spans="1:6">
      <c r="A109" s="29"/>
      <c r="B109" s="48">
        <v>650</v>
      </c>
      <c r="E109" s="29"/>
      <c r="F109" s="48">
        <v>650</v>
      </c>
    </row>
    <row r="110" spans="1:6">
      <c r="A110" s="29"/>
      <c r="B110" s="48">
        <v>9000</v>
      </c>
      <c r="E110" s="29"/>
      <c r="F110" s="48">
        <v>9000</v>
      </c>
    </row>
    <row r="111" spans="1:6">
      <c r="A111" s="29"/>
      <c r="B111" s="48">
        <v>500</v>
      </c>
      <c r="E111" s="29"/>
      <c r="F111" s="48">
        <v>500</v>
      </c>
    </row>
    <row r="112" spans="1:6">
      <c r="A112" s="29"/>
      <c r="B112" s="48">
        <v>0</v>
      </c>
      <c r="E112" s="29"/>
      <c r="F112" s="48">
        <v>0</v>
      </c>
    </row>
    <row r="113" spans="1:6">
      <c r="A113" s="29"/>
      <c r="B113" s="48">
        <v>0</v>
      </c>
      <c r="E113" s="29"/>
      <c r="F113" s="48">
        <v>0</v>
      </c>
    </row>
    <row r="114" spans="1:6">
      <c r="A114" s="29"/>
      <c r="B114" s="48">
        <v>0</v>
      </c>
      <c r="E114" s="29"/>
      <c r="F114" s="48">
        <v>0</v>
      </c>
    </row>
    <row r="115" spans="1:6">
      <c r="B115"/>
      <c r="F115"/>
    </row>
    <row r="116" spans="1:6">
      <c r="A116" s="29"/>
      <c r="B116" s="48">
        <v>5640</v>
      </c>
      <c r="E116" s="29"/>
      <c r="F116" s="48">
        <v>5640</v>
      </c>
    </row>
    <row r="117" spans="1:6">
      <c r="A117" s="29"/>
      <c r="B117" s="48">
        <v>1410</v>
      </c>
      <c r="E117" s="29"/>
      <c r="F117" s="48">
        <v>1410</v>
      </c>
    </row>
    <row r="118" spans="1:6">
      <c r="A118" s="47">
        <v>0.1</v>
      </c>
      <c r="B118" s="49">
        <v>376</v>
      </c>
      <c r="E118" s="47">
        <v>0.1</v>
      </c>
      <c r="F118" s="49">
        <v>376</v>
      </c>
    </row>
    <row r="119" spans="1:6">
      <c r="A119" s="47">
        <v>0.1</v>
      </c>
      <c r="B119" s="49">
        <v>94</v>
      </c>
      <c r="E119" s="47">
        <v>0.1</v>
      </c>
      <c r="F119" s="49">
        <v>94</v>
      </c>
    </row>
    <row r="120" spans="1:6">
      <c r="A120" s="47">
        <v>0.1</v>
      </c>
      <c r="B120" s="49">
        <v>94</v>
      </c>
      <c r="E120" s="47">
        <v>0.1</v>
      </c>
      <c r="F120" s="49">
        <v>94</v>
      </c>
    </row>
    <row r="121" spans="1:6">
      <c r="A121" s="47">
        <v>0.1</v>
      </c>
      <c r="B121" s="49">
        <v>24</v>
      </c>
      <c r="E121" s="47">
        <v>0.1</v>
      </c>
      <c r="F121" s="49">
        <v>24</v>
      </c>
    </row>
    <row r="122" spans="1:6">
      <c r="A122" s="46">
        <v>1.4E-2</v>
      </c>
      <c r="B122" s="49">
        <v>79</v>
      </c>
      <c r="E122" s="46">
        <v>1.4E-2</v>
      </c>
      <c r="F122" s="49">
        <v>79</v>
      </c>
    </row>
    <row r="123" spans="1:6">
      <c r="A123" s="46">
        <v>1.4E-2</v>
      </c>
      <c r="B123" s="49">
        <v>20</v>
      </c>
      <c r="E123" s="46">
        <v>1.4E-2</v>
      </c>
      <c r="F123" s="49">
        <v>20</v>
      </c>
    </row>
    <row r="124" spans="1:6">
      <c r="A124" s="47">
        <v>0.14000000000000001</v>
      </c>
      <c r="B124" s="49">
        <v>790</v>
      </c>
      <c r="E124" s="47">
        <v>0.14000000000000001</v>
      </c>
      <c r="F124" s="49">
        <v>790</v>
      </c>
    </row>
    <row r="125" spans="1:6">
      <c r="A125" s="47">
        <v>0.14000000000000001</v>
      </c>
      <c r="B125" s="49">
        <v>198</v>
      </c>
      <c r="E125" s="47">
        <v>0.14000000000000001</v>
      </c>
      <c r="F125" s="49">
        <v>198</v>
      </c>
    </row>
    <row r="126" spans="1:6">
      <c r="A126" s="46">
        <v>8.0000000000000002E-3</v>
      </c>
      <c r="B126" s="49">
        <v>45</v>
      </c>
      <c r="E126" s="46">
        <v>8.0000000000000002E-3</v>
      </c>
      <c r="F126" s="49">
        <v>45</v>
      </c>
    </row>
    <row r="127" spans="1:6">
      <c r="A127" s="46">
        <v>8.0000000000000002E-3</v>
      </c>
      <c r="B127" s="49">
        <v>12</v>
      </c>
      <c r="E127" s="46">
        <v>8.0000000000000002E-3</v>
      </c>
      <c r="F127" s="49">
        <v>12</v>
      </c>
    </row>
    <row r="128" spans="1:6">
      <c r="A128" s="47">
        <v>0.03</v>
      </c>
      <c r="B128" s="49">
        <v>170</v>
      </c>
      <c r="E128" s="47">
        <v>0.03</v>
      </c>
      <c r="F128" s="49">
        <v>170</v>
      </c>
    </row>
    <row r="129" spans="1:6">
      <c r="A129" s="47">
        <v>0.03</v>
      </c>
      <c r="B129" s="49">
        <v>43</v>
      </c>
      <c r="E129" s="47">
        <v>0.03</v>
      </c>
      <c r="F129" s="49">
        <v>43</v>
      </c>
    </row>
    <row r="130" spans="1:6">
      <c r="A130" s="47">
        <v>0.01</v>
      </c>
      <c r="B130" s="49">
        <v>57</v>
      </c>
      <c r="E130" s="47">
        <v>0.01</v>
      </c>
      <c r="F130" s="49">
        <v>57</v>
      </c>
    </row>
    <row r="131" spans="1:6">
      <c r="A131" s="47">
        <v>0.01</v>
      </c>
      <c r="B131" s="49">
        <v>14</v>
      </c>
      <c r="E131" s="47">
        <v>0.01</v>
      </c>
      <c r="F131" s="49">
        <v>14</v>
      </c>
    </row>
    <row r="132" spans="1:6">
      <c r="A132" s="46">
        <v>4.7500000000000001E-2</v>
      </c>
      <c r="B132" s="49">
        <v>268</v>
      </c>
      <c r="E132" s="46">
        <v>4.7500000000000001E-2</v>
      </c>
      <c r="F132" s="49">
        <v>268</v>
      </c>
    </row>
    <row r="133" spans="1:6">
      <c r="A133" s="46">
        <v>4.7500000000000001E-2</v>
      </c>
      <c r="B133" s="49">
        <v>67</v>
      </c>
      <c r="E133" s="46">
        <v>4.7500000000000001E-2</v>
      </c>
      <c r="F133" s="49">
        <v>67</v>
      </c>
    </row>
    <row r="134" spans="1:6">
      <c r="A134" s="100"/>
      <c r="B134" s="48">
        <v>147</v>
      </c>
      <c r="E134" s="100"/>
      <c r="F134" s="48">
        <v>147</v>
      </c>
    </row>
    <row r="135" spans="1:6">
      <c r="A135" s="100"/>
      <c r="B135" s="48">
        <v>25</v>
      </c>
      <c r="E135" s="100"/>
      <c r="F135" s="48">
        <v>25</v>
      </c>
    </row>
    <row r="136" spans="1:6">
      <c r="A136" s="102"/>
      <c r="B136" s="48">
        <v>500</v>
      </c>
      <c r="E136" s="102"/>
      <c r="F136" s="48">
        <v>500</v>
      </c>
    </row>
    <row r="137" spans="1:6">
      <c r="A137" s="105"/>
      <c r="B137" s="48">
        <v>70</v>
      </c>
      <c r="E137" s="105"/>
      <c r="F137" s="48">
        <v>70</v>
      </c>
    </row>
    <row r="138" spans="1:6">
      <c r="A138" s="100"/>
      <c r="B138" s="48"/>
      <c r="E138" s="100"/>
      <c r="F138" s="48"/>
    </row>
    <row r="139" spans="1:6">
      <c r="B139"/>
      <c r="F139"/>
    </row>
    <row r="140" spans="1:6">
      <c r="A140" s="30"/>
      <c r="B140" s="48"/>
      <c r="E140" s="30"/>
      <c r="F140" s="48"/>
    </row>
    <row r="141" spans="1:6">
      <c r="A141" s="29"/>
      <c r="B141" s="48"/>
      <c r="E141" s="29"/>
      <c r="F141" s="48"/>
    </row>
    <row r="142" spans="1:6">
      <c r="A142" s="29"/>
      <c r="B142" s="48"/>
      <c r="E142" s="29"/>
      <c r="F142" s="48"/>
    </row>
    <row r="143" spans="1:6">
      <c r="A143" s="29"/>
      <c r="B143" s="48"/>
      <c r="E143" s="29"/>
      <c r="F143" s="48"/>
    </row>
    <row r="144" spans="1:6">
      <c r="A144" s="29"/>
      <c r="B144" s="48"/>
      <c r="E144" s="29"/>
      <c r="F144" s="48"/>
    </row>
    <row r="145" spans="1:6">
      <c r="A145" s="29"/>
      <c r="B145" s="48"/>
      <c r="E145" s="29"/>
      <c r="F145" s="48"/>
    </row>
    <row r="146" spans="1:6">
      <c r="A146" s="29"/>
      <c r="B146" s="48">
        <v>332</v>
      </c>
      <c r="E146" s="29"/>
      <c r="F146" s="48">
        <v>332</v>
      </c>
    </row>
    <row r="147" spans="1:6">
      <c r="A147" s="29"/>
      <c r="B147" s="48">
        <v>8298</v>
      </c>
      <c r="E147" s="29"/>
      <c r="F147" s="48">
        <v>8298</v>
      </c>
    </row>
    <row r="148" spans="1:6">
      <c r="A148" s="29"/>
      <c r="B148" s="48">
        <v>660</v>
      </c>
      <c r="E148" s="29"/>
      <c r="F148" s="48">
        <v>660</v>
      </c>
    </row>
    <row r="149" spans="1:6">
      <c r="A149" s="29"/>
      <c r="B149" s="48">
        <v>332</v>
      </c>
      <c r="E149" s="29"/>
      <c r="F149" s="48">
        <v>332</v>
      </c>
    </row>
    <row r="150" spans="1:6">
      <c r="A150" s="29"/>
      <c r="B150" s="48">
        <v>0</v>
      </c>
      <c r="E150" s="29"/>
      <c r="F150" s="48">
        <v>0</v>
      </c>
    </row>
    <row r="151" spans="1:6">
      <c r="A151" s="29"/>
      <c r="B151" s="48">
        <v>0</v>
      </c>
      <c r="E151" s="29"/>
      <c r="F151" s="48">
        <v>0</v>
      </c>
    </row>
    <row r="152" spans="1:6">
      <c r="A152" s="113"/>
      <c r="B152" s="113"/>
      <c r="E152" s="113"/>
      <c r="F152" s="113"/>
    </row>
    <row r="153" spans="1:6">
      <c r="A153" s="29"/>
      <c r="B153" s="48">
        <v>2500</v>
      </c>
      <c r="E153" s="29"/>
      <c r="F153" s="48">
        <v>2500</v>
      </c>
    </row>
    <row r="154" spans="1:6">
      <c r="A154" s="29"/>
      <c r="B154" s="48">
        <v>1200</v>
      </c>
      <c r="E154" s="29"/>
      <c r="F154" s="48">
        <v>1200</v>
      </c>
    </row>
    <row r="155" spans="1:6">
      <c r="A155" s="29"/>
      <c r="B155" s="48">
        <v>300</v>
      </c>
      <c r="E155" s="29"/>
      <c r="F155" s="48">
        <v>300</v>
      </c>
    </row>
    <row r="156" spans="1:6">
      <c r="A156" s="29"/>
      <c r="B156" s="48"/>
      <c r="E156" s="29"/>
      <c r="F156" s="48"/>
    </row>
    <row r="157" spans="1:6">
      <c r="A157" s="29"/>
      <c r="B157" s="48">
        <v>3319</v>
      </c>
      <c r="E157" s="29"/>
      <c r="F157" s="48">
        <v>3319</v>
      </c>
    </row>
    <row r="158" spans="1:6">
      <c r="A158" s="29"/>
      <c r="B158" s="48">
        <v>1600</v>
      </c>
      <c r="E158" s="29"/>
      <c r="F158" s="48">
        <v>1600</v>
      </c>
    </row>
    <row r="159" spans="1:6">
      <c r="A159" s="29"/>
      <c r="B159" s="48">
        <v>200</v>
      </c>
      <c r="E159" s="29"/>
      <c r="F159" s="48">
        <v>200</v>
      </c>
    </row>
    <row r="160" spans="1:6">
      <c r="A160" s="29"/>
      <c r="B160" s="48">
        <v>1500</v>
      </c>
      <c r="E160" s="29"/>
      <c r="F160" s="48">
        <v>1500</v>
      </c>
    </row>
    <row r="161" spans="1:6">
      <c r="A161" s="29"/>
      <c r="B161" s="48">
        <v>33</v>
      </c>
      <c r="E161" s="29"/>
      <c r="F161" s="48">
        <v>33</v>
      </c>
    </row>
    <row r="162" spans="1:6">
      <c r="A162" s="29"/>
      <c r="B162" s="48">
        <v>1000</v>
      </c>
      <c r="E162" s="29"/>
      <c r="F162" s="48">
        <v>1000</v>
      </c>
    </row>
    <row r="163" spans="1:6">
      <c r="A163" s="29"/>
      <c r="B163" s="48">
        <v>1300</v>
      </c>
      <c r="E163" s="29"/>
      <c r="F163" s="48">
        <v>1300</v>
      </c>
    </row>
    <row r="164" spans="1:6">
      <c r="A164" s="29"/>
      <c r="B164" s="48">
        <v>400</v>
      </c>
      <c r="E164" s="29"/>
      <c r="F164" s="48">
        <v>400</v>
      </c>
    </row>
    <row r="165" spans="1:6">
      <c r="A165" s="110"/>
      <c r="B165" s="111"/>
      <c r="E165" s="110"/>
      <c r="F165" s="111"/>
    </row>
    <row r="166" spans="1:6">
      <c r="A166" s="29"/>
      <c r="B166" s="48">
        <v>1264</v>
      </c>
      <c r="E166" s="29"/>
      <c r="F166" s="48">
        <v>1264</v>
      </c>
    </row>
    <row r="167" spans="1:6">
      <c r="A167" s="29"/>
      <c r="B167" s="48">
        <v>2000</v>
      </c>
      <c r="E167" s="29"/>
      <c r="F167" s="48">
        <v>2000</v>
      </c>
    </row>
    <row r="168" spans="1:6">
      <c r="A168" s="29"/>
      <c r="B168" s="48">
        <v>102</v>
      </c>
      <c r="E168" s="29"/>
      <c r="F168" s="48">
        <v>102</v>
      </c>
    </row>
    <row r="169" spans="1:6">
      <c r="A169" s="110"/>
      <c r="B169" s="111"/>
      <c r="E169" s="110"/>
      <c r="F169" s="111"/>
    </row>
    <row r="170" spans="1:6">
      <c r="A170" s="29"/>
      <c r="B170" s="48">
        <v>759</v>
      </c>
      <c r="E170" s="29"/>
      <c r="F170" s="48">
        <v>759</v>
      </c>
    </row>
    <row r="171" spans="1:6">
      <c r="A171" s="29"/>
      <c r="B171" s="48">
        <v>300</v>
      </c>
      <c r="E171" s="29"/>
      <c r="F171" s="48">
        <v>300</v>
      </c>
    </row>
    <row r="172" spans="1:6">
      <c r="A172" s="29"/>
      <c r="B172" s="48"/>
      <c r="E172" s="29"/>
      <c r="F172" s="48"/>
    </row>
    <row r="173" spans="1:6">
      <c r="A173" s="29"/>
      <c r="B173" s="48">
        <v>500</v>
      </c>
      <c r="E173" s="29"/>
      <c r="F173" s="48">
        <v>500</v>
      </c>
    </row>
    <row r="174" spans="1:6">
      <c r="A174" s="107"/>
      <c r="B174" s="108"/>
      <c r="E174" s="107"/>
      <c r="F174" s="108"/>
    </row>
    <row r="175" spans="1:6">
      <c r="A175" s="29"/>
      <c r="B175" s="48">
        <v>46000</v>
      </c>
      <c r="E175" s="29"/>
      <c r="F175" s="48">
        <v>46000</v>
      </c>
    </row>
    <row r="176" spans="1:6">
      <c r="A176" s="42"/>
      <c r="B176" s="106">
        <v>65804</v>
      </c>
      <c r="E176" s="42"/>
      <c r="F176" s="106">
        <v>65804</v>
      </c>
    </row>
    <row r="177" spans="1:6">
      <c r="A177" s="42"/>
      <c r="B177" s="106">
        <v>823</v>
      </c>
      <c r="E177" s="42"/>
      <c r="F177" s="106">
        <v>823</v>
      </c>
    </row>
    <row r="178" spans="1:6">
      <c r="A178" s="42"/>
      <c r="B178" s="106">
        <v>200</v>
      </c>
      <c r="E178" s="42"/>
      <c r="F178" s="106">
        <v>200</v>
      </c>
    </row>
    <row r="179" spans="1:6">
      <c r="A179" s="42"/>
      <c r="B179" s="106">
        <v>1500</v>
      </c>
      <c r="E179" s="42"/>
      <c r="F179" s="106">
        <v>1500</v>
      </c>
    </row>
    <row r="180" spans="1:6">
      <c r="A180" s="42"/>
      <c r="B180" s="106">
        <v>900</v>
      </c>
      <c r="E180" s="42"/>
      <c r="F180" s="106">
        <v>900</v>
      </c>
    </row>
    <row r="181" spans="1:6">
      <c r="A181" s="42"/>
      <c r="B181" s="106">
        <v>367</v>
      </c>
      <c r="E181" s="42"/>
      <c r="F181" s="106">
        <v>367</v>
      </c>
    </row>
    <row r="182" spans="1:6">
      <c r="A182" s="29"/>
      <c r="B182" s="48"/>
      <c r="E182" s="29"/>
      <c r="F182" s="48"/>
    </row>
    <row r="183" spans="1:6">
      <c r="A183" s="29"/>
      <c r="B183" s="48"/>
      <c r="E183" s="29"/>
      <c r="F183" s="48"/>
    </row>
    <row r="184" spans="1:6">
      <c r="A184" s="29"/>
      <c r="B184" s="48"/>
      <c r="E184" s="29"/>
      <c r="F184" s="48"/>
    </row>
    <row r="185" spans="1:6">
      <c r="A185" s="107"/>
      <c r="B185" s="108"/>
      <c r="E185" s="107"/>
      <c r="F185" s="108"/>
    </row>
    <row r="186" spans="1:6">
      <c r="A186" s="107"/>
      <c r="B186" s="108"/>
      <c r="E186" s="107"/>
      <c r="F186" s="108"/>
    </row>
    <row r="187" spans="1:6">
      <c r="A187" s="107"/>
      <c r="B187" s="108"/>
      <c r="E187" s="107"/>
      <c r="F187" s="108"/>
    </row>
    <row r="188" spans="1:6">
      <c r="A188" s="107"/>
      <c r="B188" s="108"/>
      <c r="E188" s="107"/>
      <c r="F188" s="108"/>
    </row>
    <row r="189" spans="1:6">
      <c r="A189" s="29"/>
      <c r="B189" s="48">
        <v>0</v>
      </c>
      <c r="E189" s="29"/>
      <c r="F189" s="48">
        <v>0</v>
      </c>
    </row>
    <row r="190" spans="1:6">
      <c r="A190" s="47">
        <v>0.1</v>
      </c>
      <c r="B190" s="49">
        <f>$I$189*A190</f>
        <v>0</v>
      </c>
      <c r="E190" s="47">
        <v>0.1</v>
      </c>
      <c r="F190" s="49">
        <f>$I$189*E190</f>
        <v>0</v>
      </c>
    </row>
    <row r="191" spans="1:6">
      <c r="A191" s="29"/>
      <c r="B191" s="48"/>
      <c r="E191" s="29"/>
      <c r="F191" s="48"/>
    </row>
    <row r="192" spans="1:6">
      <c r="A192" s="29"/>
      <c r="B192" s="48"/>
      <c r="E192" s="29"/>
      <c r="F192" s="48"/>
    </row>
    <row r="193" spans="1:6">
      <c r="A193" s="46">
        <v>1.4E-2</v>
      </c>
      <c r="B193" s="49">
        <f t="shared" ref="B193:B198" si="2">$I$189*A193</f>
        <v>0</v>
      </c>
      <c r="E193" s="46">
        <v>1.4E-2</v>
      </c>
      <c r="F193" s="49">
        <f t="shared" ref="F193:F198" si="3">$I$189*E193</f>
        <v>0</v>
      </c>
    </row>
    <row r="194" spans="1:6">
      <c r="A194" s="47">
        <v>0.14000000000000001</v>
      </c>
      <c r="B194" s="49">
        <f t="shared" si="2"/>
        <v>0</v>
      </c>
      <c r="E194" s="47">
        <v>0.14000000000000001</v>
      </c>
      <c r="F194" s="49">
        <f t="shared" si="3"/>
        <v>0</v>
      </c>
    </row>
    <row r="195" spans="1:6">
      <c r="A195" s="46">
        <v>8.0000000000000002E-3</v>
      </c>
      <c r="B195" s="49">
        <f t="shared" si="2"/>
        <v>0</v>
      </c>
      <c r="E195" s="46">
        <v>8.0000000000000002E-3</v>
      </c>
      <c r="F195" s="49">
        <f t="shared" si="3"/>
        <v>0</v>
      </c>
    </row>
    <row r="196" spans="1:6">
      <c r="A196" s="47">
        <v>0.03</v>
      </c>
      <c r="B196" s="49">
        <f t="shared" si="2"/>
        <v>0</v>
      </c>
      <c r="E196" s="47">
        <v>0.03</v>
      </c>
      <c r="F196" s="49">
        <f t="shared" si="3"/>
        <v>0</v>
      </c>
    </row>
    <row r="197" spans="1:6">
      <c r="A197" s="47">
        <v>0.01</v>
      </c>
      <c r="B197" s="49">
        <f t="shared" si="2"/>
        <v>0</v>
      </c>
      <c r="E197" s="47">
        <v>0.01</v>
      </c>
      <c r="F197" s="49">
        <f t="shared" si="3"/>
        <v>0</v>
      </c>
    </row>
    <row r="198" spans="1:6">
      <c r="A198" s="46">
        <v>4.7500000000000001E-2</v>
      </c>
      <c r="B198" s="49">
        <f t="shared" si="2"/>
        <v>0</v>
      </c>
      <c r="E198" s="46">
        <v>4.7500000000000001E-2</v>
      </c>
      <c r="F198" s="49">
        <f t="shared" si="3"/>
        <v>0</v>
      </c>
    </row>
    <row r="199" spans="1:6">
      <c r="A199" s="30">
        <v>0.02</v>
      </c>
      <c r="B199" s="48"/>
      <c r="E199" s="30">
        <v>0.02</v>
      </c>
      <c r="F199" s="48"/>
    </row>
    <row r="200" spans="1:6">
      <c r="A200" s="29"/>
      <c r="B200" s="48">
        <v>1200</v>
      </c>
      <c r="E200" s="29"/>
      <c r="F200" s="48">
        <v>1200</v>
      </c>
    </row>
    <row r="201" spans="1:6">
      <c r="A201" s="29"/>
      <c r="B201" s="48">
        <v>30</v>
      </c>
      <c r="E201" s="29"/>
      <c r="F201" s="48">
        <v>30</v>
      </c>
    </row>
    <row r="202" spans="1:6">
      <c r="A202" s="29"/>
      <c r="B202" s="48">
        <v>15</v>
      </c>
      <c r="E202" s="29"/>
      <c r="F202" s="48">
        <v>15</v>
      </c>
    </row>
    <row r="203" spans="1:6">
      <c r="A203" s="29"/>
      <c r="B203" s="48"/>
      <c r="E203" s="29"/>
      <c r="F203" s="48"/>
    </row>
    <row r="204" spans="1:6">
      <c r="A204" s="29"/>
      <c r="B204" s="48"/>
      <c r="E204" s="29"/>
      <c r="F204" s="48"/>
    </row>
    <row r="205" spans="1:6">
      <c r="A205" s="29"/>
      <c r="B205" s="48"/>
      <c r="E205" s="29"/>
      <c r="F205" s="48"/>
    </row>
    <row r="206" spans="1:6">
      <c r="A206" s="107"/>
      <c r="B206" s="108"/>
      <c r="E206" s="107"/>
      <c r="F206" s="108"/>
    </row>
    <row r="207" spans="1:6">
      <c r="A207" s="29"/>
      <c r="B207" s="48"/>
      <c r="E207" s="29"/>
      <c r="F207" s="48"/>
    </row>
    <row r="208" spans="1:6">
      <c r="A208" s="47">
        <v>0.1</v>
      </c>
      <c r="B208" s="49">
        <f>$I$207*A208</f>
        <v>0</v>
      </c>
      <c r="E208" s="47">
        <v>0.1</v>
      </c>
      <c r="F208" s="49">
        <f>$I$207*E208</f>
        <v>0</v>
      </c>
    </row>
    <row r="209" spans="1:6">
      <c r="A209" s="29"/>
      <c r="B209" s="48"/>
      <c r="E209" s="29"/>
      <c r="F209" s="48"/>
    </row>
    <row r="210" spans="1:6">
      <c r="A210" s="29"/>
      <c r="B210" s="48"/>
      <c r="E210" s="29"/>
      <c r="F210" s="48"/>
    </row>
    <row r="211" spans="1:6">
      <c r="A211" s="46">
        <v>1.4E-2</v>
      </c>
      <c r="B211" s="49">
        <f t="shared" ref="B211:B216" si="4">$I$207*A211</f>
        <v>0</v>
      </c>
      <c r="E211" s="46">
        <v>1.4E-2</v>
      </c>
      <c r="F211" s="49">
        <f t="shared" ref="F211:F216" si="5">$I$207*E211</f>
        <v>0</v>
      </c>
    </row>
    <row r="212" spans="1:6">
      <c r="A212" s="47">
        <v>0.14000000000000001</v>
      </c>
      <c r="B212" s="49">
        <f t="shared" si="4"/>
        <v>0</v>
      </c>
      <c r="E212" s="47">
        <v>0.14000000000000001</v>
      </c>
      <c r="F212" s="49">
        <f t="shared" si="5"/>
        <v>0</v>
      </c>
    </row>
    <row r="213" spans="1:6">
      <c r="A213" s="46">
        <v>8.0000000000000002E-3</v>
      </c>
      <c r="B213" s="49">
        <f t="shared" si="4"/>
        <v>0</v>
      </c>
      <c r="E213" s="46">
        <v>8.0000000000000002E-3</v>
      </c>
      <c r="F213" s="49">
        <f t="shared" si="5"/>
        <v>0</v>
      </c>
    </row>
    <row r="214" spans="1:6">
      <c r="A214" s="47">
        <v>0.03</v>
      </c>
      <c r="B214" s="49">
        <f t="shared" si="4"/>
        <v>0</v>
      </c>
      <c r="E214" s="47">
        <v>0.03</v>
      </c>
      <c r="F214" s="49">
        <f t="shared" si="5"/>
        <v>0</v>
      </c>
    </row>
    <row r="215" spans="1:6">
      <c r="A215" s="47">
        <v>0.01</v>
      </c>
      <c r="B215" s="49">
        <f t="shared" si="4"/>
        <v>0</v>
      </c>
      <c r="E215" s="47">
        <v>0.01</v>
      </c>
      <c r="F215" s="49">
        <f t="shared" si="5"/>
        <v>0</v>
      </c>
    </row>
    <row r="216" spans="1:6">
      <c r="A216" s="46">
        <v>4.7500000000000001E-2</v>
      </c>
      <c r="B216" s="49">
        <f t="shared" si="4"/>
        <v>0</v>
      </c>
      <c r="E216" s="46">
        <v>4.7500000000000001E-2</v>
      </c>
      <c r="F216" s="49">
        <f t="shared" si="5"/>
        <v>0</v>
      </c>
    </row>
    <row r="217" spans="1:6">
      <c r="A217" s="30">
        <v>0.02</v>
      </c>
      <c r="B217" s="48"/>
      <c r="E217" s="30">
        <v>0.02</v>
      </c>
      <c r="F217" s="48"/>
    </row>
    <row r="218" spans="1:6">
      <c r="A218" s="30"/>
      <c r="B218" s="48"/>
      <c r="E218" s="30"/>
      <c r="F218" s="48"/>
    </row>
    <row r="219" spans="1:6">
      <c r="A219" s="29"/>
      <c r="B219" s="48"/>
      <c r="E219" s="29"/>
      <c r="F219" s="48"/>
    </row>
    <row r="220" spans="1:6">
      <c r="A220" s="8"/>
      <c r="B220" s="49">
        <f>SUM(B8:B219)</f>
        <v>267972</v>
      </c>
      <c r="F220" s="49">
        <f>SUM(F8:F219)</f>
        <v>267972</v>
      </c>
    </row>
    <row r="221" spans="1:6">
      <c r="A221" s="8"/>
      <c r="B221" s="50"/>
      <c r="E221" s="8"/>
      <c r="F221" s="50"/>
    </row>
    <row r="222" spans="1:6">
      <c r="A222" s="37"/>
      <c r="B222" s="61">
        <v>300660</v>
      </c>
      <c r="E222" s="37"/>
      <c r="F222" s="61" t="e">
        <f>Príjmy!#REF!</f>
        <v>#REF!</v>
      </c>
    </row>
    <row r="223" spans="1:6">
      <c r="A223" s="38"/>
      <c r="B223" s="61">
        <f>B220</f>
        <v>267972</v>
      </c>
      <c r="E223" s="38"/>
      <c r="F223" s="61">
        <f>F220</f>
        <v>267972</v>
      </c>
    </row>
    <row r="224" spans="1:6">
      <c r="A224" s="39"/>
      <c r="B224" s="61">
        <f>B222-B223</f>
        <v>32688</v>
      </c>
      <c r="E224" s="39"/>
      <c r="F224" s="61" t="e">
        <f>F222-F223</f>
        <v>#REF!</v>
      </c>
    </row>
    <row r="225" spans="1:6">
      <c r="A225" s="8"/>
      <c r="B225" s="50"/>
      <c r="E225" s="8"/>
      <c r="F225" s="50"/>
    </row>
    <row r="226" spans="1:6">
      <c r="A226" s="8"/>
      <c r="B226" s="50"/>
      <c r="E226" s="8"/>
      <c r="F226" s="50"/>
    </row>
    <row r="227" spans="1:6">
      <c r="A227" s="8"/>
      <c r="B227" s="50"/>
      <c r="E227" s="8"/>
      <c r="F227" s="50"/>
    </row>
  </sheetData>
  <mergeCells count="4">
    <mergeCell ref="A2:A3"/>
    <mergeCell ref="B2:B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Príjmy</vt:lpstr>
      <vt:lpstr>Bežné výdaje</vt:lpstr>
      <vt:lpstr>Kap_výd__výd_FO</vt:lpstr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Gregová</dc:creator>
  <cp:lastModifiedBy>pc</cp:lastModifiedBy>
  <cp:revision>1</cp:revision>
  <cp:lastPrinted>2014-12-16T12:09:08Z</cp:lastPrinted>
  <dcterms:created xsi:type="dcterms:W3CDTF">2007-11-19T16:58:27Z</dcterms:created>
  <dcterms:modified xsi:type="dcterms:W3CDTF">2014-12-17T05:49:51Z</dcterms:modified>
</cp:coreProperties>
</file>